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7"/>
  <workbookPr defaultThemeVersion="166925"/>
  <mc:AlternateContent xmlns:mc="http://schemas.openxmlformats.org/markup-compatibility/2006">
    <mc:Choice Requires="x15">
      <x15ac:absPath xmlns:x15ac="http://schemas.microsoft.com/office/spreadsheetml/2010/11/ac" url="/Users/vinroeb/Downloads/"/>
    </mc:Choice>
  </mc:AlternateContent>
  <xr:revisionPtr revIDLastSave="0" documentId="8_{B23DAE64-DD05-45EF-B032-4FCF4DC5D8B1}" xr6:coauthVersionLast="47" xr6:coauthVersionMax="47" xr10:uidLastSave="{00000000-0000-0000-0000-000000000000}"/>
  <bookViews>
    <workbookView xWindow="6040" yWindow="2400" windowWidth="34000" windowHeight="24820" firstSheet="2" activeTab="2" xr2:uid="{E5015909-02DC-8346-885D-01DE4FC858CC}"/>
  </bookViews>
  <sheets>
    <sheet name="Instructions" sheetId="1" r:id="rId1"/>
    <sheet name="Overview" sheetId="2" r:id="rId2"/>
    <sheet name="Control Assessment" sheetId="3" r:id="rId3"/>
    <sheet name="Values" sheetId="10" state="hidden" r:id="rId4"/>
  </sheets>
  <definedNames>
    <definedName name="_61ogftwd1uid" localSheetId="0">Instructions!$A$2</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3" l="1"/>
  <c r="H4" i="3"/>
  <c r="H5" i="3"/>
  <c r="H6" i="3"/>
  <c r="H9" i="3"/>
  <c r="H7" i="3"/>
  <c r="H8" i="3"/>
  <c r="H10" i="3"/>
  <c r="H11" i="3"/>
  <c r="H12" i="3"/>
  <c r="H2" i="3"/>
  <c r="B35" i="2"/>
  <c r="H30" i="3"/>
  <c r="H31" i="3"/>
  <c r="H29" i="3"/>
  <c r="B40" i="2"/>
  <c r="H28" i="3"/>
  <c r="H27" i="3"/>
  <c r="B39" i="2"/>
  <c r="H25" i="3"/>
  <c r="H26" i="3"/>
  <c r="H24" i="3"/>
  <c r="B38" i="2"/>
  <c r="H20" i="3"/>
  <c r="H21" i="3"/>
  <c r="H22" i="3"/>
  <c r="H23" i="3"/>
  <c r="H19" i="3"/>
  <c r="B37" i="2"/>
  <c r="H14" i="3"/>
  <c r="H15" i="3"/>
  <c r="H16" i="3"/>
  <c r="H17" i="3"/>
  <c r="H18" i="3"/>
  <c r="H13" i="3"/>
  <c r="B36" i="2"/>
  <c r="B26" i="10"/>
  <c r="B25" i="10"/>
  <c r="B24" i="10"/>
  <c r="B23" i="10"/>
  <c r="B22" i="10"/>
  <c r="B21" i="10"/>
  <c r="A25" i="10"/>
  <c r="A24" i="10"/>
  <c r="A23" i="10"/>
  <c r="A26" i="10"/>
  <c r="A22" i="10"/>
  <c r="A2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Braden Vinroe</author>
  </authors>
  <commentList>
    <comment ref="B7" authorId="0" shapeId="0" xr:uid="{F9783940-4CCD-4645-8EF4-5ABEA5953157}">
      <text>
        <r>
          <rPr>
            <sz val="12"/>
            <color rgb="FF000000"/>
            <rFont val="Calibri"/>
            <family val="2"/>
          </rPr>
          <t xml:space="preserve">Provide a brief overview of the asset/asset group. What is it? What does it do? Who are the customers? What kind of data does it contain?
</t>
        </r>
      </text>
    </comment>
    <comment ref="B8" authorId="0" shapeId="0" xr:uid="{9B6577FD-1D8D-4B26-A0D3-A3733F71131E}">
      <text>
        <r>
          <rPr>
            <sz val="12"/>
            <color rgb="FF000000"/>
            <rFont val="Calibri"/>
            <family val="2"/>
          </rPr>
          <t xml:space="preserve">Link to the associated security plan for this asset/asset group.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 Graff</author>
    <author>Braden Vinroe</author>
  </authors>
  <commentList>
    <comment ref="B1" authorId="0" shapeId="0" xr:uid="{81AB2CE6-870A-3D4B-AC88-B54B99ABD6C2}">
      <text>
        <r>
          <rPr>
            <b/>
            <sz val="10"/>
            <color rgb="FF000000"/>
            <rFont val="Calibri"/>
            <family val="2"/>
            <scheme val="minor"/>
          </rPr>
          <t>Managed</t>
        </r>
        <r>
          <rPr>
            <sz val="10"/>
            <color rgb="FF000000"/>
            <rFont val="Calibri"/>
            <family val="2"/>
            <scheme val="minor"/>
          </rPr>
          <t xml:space="preserve"> 
</t>
        </r>
        <r>
          <rPr>
            <sz val="10"/>
            <color rgb="FF000000"/>
            <rFont val="Calibri"/>
            <family val="2"/>
            <scheme val="minor"/>
          </rPr>
          <t>Managed, tracked, and measured
Tested and reviewed
Continuous process improvement</t>
        </r>
        <r>
          <rPr>
            <sz val="10"/>
            <color rgb="FF000000"/>
            <rFont val="Calibri"/>
            <family val="2"/>
            <scheme val="minor"/>
          </rPr>
          <t xml:space="preserve"> 
</t>
        </r>
        <r>
          <rPr>
            <b/>
            <sz val="10"/>
            <color rgb="FF000000"/>
            <rFont val="Calibri"/>
            <family val="2"/>
            <scheme val="minor"/>
          </rPr>
          <t xml:space="preserve">
</t>
        </r>
        <r>
          <rPr>
            <b/>
            <sz val="10"/>
            <color rgb="FF000000"/>
            <rFont val="Calibri"/>
            <family val="2"/>
            <scheme val="minor"/>
          </rPr>
          <t>Documented</t>
        </r>
        <r>
          <rPr>
            <sz val="10"/>
            <color rgb="FF000000"/>
            <rFont val="Calibri"/>
            <family val="2"/>
            <scheme val="minor"/>
          </rPr>
          <t xml:space="preserve"> 
</t>
        </r>
        <r>
          <rPr>
            <sz val="10"/>
            <color rgb="FF000000"/>
            <rFont val="Calibri"/>
            <family val="2"/>
            <scheme val="minor"/>
          </rPr>
          <t>Documented, defined, and implemented.</t>
        </r>
        <r>
          <rPr>
            <sz val="10"/>
            <color rgb="FF000000"/>
            <rFont val="Calibri"/>
            <family val="2"/>
            <scheme val="minor"/>
          </rPr>
          <t xml:space="preserve"> </t>
        </r>
        <r>
          <rPr>
            <sz val="10"/>
            <color rgb="FF000000"/>
            <rFont val="Calibri"/>
            <family val="2"/>
            <scheme val="minor"/>
          </rPr>
          <t>Repeatable and consistent
No longer dependent on specific individuals</t>
        </r>
        <r>
          <rPr>
            <sz val="10"/>
            <color rgb="FF000000"/>
            <rFont val="Calibri"/>
            <family val="2"/>
            <scheme val="minor"/>
          </rPr>
          <t xml:space="preserve"> 
</t>
        </r>
        <r>
          <rPr>
            <b/>
            <sz val="10"/>
            <color rgb="FF000000"/>
            <rFont val="Calibri"/>
            <family val="2"/>
            <scheme val="minor"/>
          </rPr>
          <t xml:space="preserve">
Performed</t>
        </r>
        <r>
          <rPr>
            <sz val="10"/>
            <color rgb="FF000000"/>
            <rFont val="Calibri"/>
            <family val="2"/>
            <scheme val="minor"/>
          </rPr>
          <t xml:space="preserve"> 
</t>
        </r>
        <r>
          <rPr>
            <sz val="10"/>
            <color rgb="FF000000"/>
            <rFont val="Calibri"/>
            <family val="2"/>
            <scheme val="minor"/>
          </rPr>
          <t>Undocumented and undefined
Ad-hoc, reactive, possibly inconsistent
Dependent on specific individuals</t>
        </r>
        <r>
          <rPr>
            <sz val="10"/>
            <color rgb="FF000000"/>
            <rFont val="Calibri"/>
            <family val="2"/>
            <scheme val="minor"/>
          </rPr>
          <t xml:space="preserve"> 
</t>
        </r>
        <r>
          <rPr>
            <b/>
            <sz val="10"/>
            <color rgb="FFC00000"/>
            <rFont val="Calibri"/>
            <family val="2"/>
            <scheme val="minor"/>
          </rPr>
          <t>Not Performed</t>
        </r>
        <r>
          <rPr>
            <sz val="10"/>
            <color rgb="FFC00000"/>
            <rFont val="Calibri"/>
            <family val="2"/>
            <scheme val="minor"/>
          </rPr>
          <t xml:space="preserve"> </t>
        </r>
        <r>
          <rPr>
            <sz val="10"/>
            <color rgb="FF000000"/>
            <rFont val="Calibri"/>
            <family val="2"/>
            <scheme val="minor"/>
          </rPr>
          <t xml:space="preserve">
</t>
        </r>
        <r>
          <rPr>
            <sz val="10"/>
            <color rgb="FF000000"/>
            <rFont val="Calibri"/>
            <family val="2"/>
            <scheme val="minor"/>
          </rPr>
          <t>A gap
The control is not present
The control does not function</t>
        </r>
        <r>
          <rPr>
            <sz val="10"/>
            <color rgb="FF000000"/>
            <rFont val="Calibri"/>
            <family val="2"/>
            <scheme val="minor"/>
          </rPr>
          <t xml:space="preserve"> </t>
        </r>
      </text>
    </comment>
    <comment ref="C1" authorId="0" shapeId="0" xr:uid="{DED9BC79-80C0-6F45-AD24-E69150878DD1}">
      <text>
        <r>
          <rPr>
            <b/>
            <sz val="10"/>
            <color rgb="FF000000"/>
            <rFont val="Calibri"/>
            <family val="2"/>
            <scheme val="minor"/>
          </rPr>
          <t>Exceptional</t>
        </r>
        <r>
          <rPr>
            <sz val="10"/>
            <color rgb="FF000000"/>
            <rFont val="Calibri"/>
            <family val="2"/>
            <scheme val="minor"/>
          </rPr>
          <t xml:space="preserve"> 
</t>
        </r>
        <r>
          <rPr>
            <sz val="10"/>
            <color rgb="FF000000"/>
            <rFont val="Calibri"/>
            <family val="2"/>
            <scheme val="minor"/>
          </rPr>
          <t>The control is mature and addresses the level of risk</t>
        </r>
        <r>
          <rPr>
            <sz val="10"/>
            <color rgb="FF000000"/>
            <rFont val="Calibri"/>
            <family val="2"/>
            <scheme val="minor"/>
          </rPr>
          <t xml:space="preserve"> 
</t>
        </r>
        <r>
          <rPr>
            <b/>
            <sz val="10"/>
            <color rgb="FF000000"/>
            <rFont val="Calibri"/>
            <family val="2"/>
            <scheme val="minor"/>
          </rPr>
          <t xml:space="preserve">
</t>
        </r>
        <r>
          <rPr>
            <b/>
            <sz val="10"/>
            <color rgb="FF000000"/>
            <rFont val="Calibri"/>
            <family val="2"/>
            <scheme val="minor"/>
          </rPr>
          <t>Satisfactory</t>
        </r>
        <r>
          <rPr>
            <sz val="10"/>
            <color rgb="FF000000"/>
            <rFont val="Calibri"/>
            <family val="2"/>
            <scheme val="minor"/>
          </rPr>
          <t xml:space="preserve"> </t>
        </r>
        <r>
          <rPr>
            <sz val="10"/>
            <color rgb="FF000000"/>
            <rFont val="Calibri"/>
            <family val="2"/>
            <scheme val="minor"/>
          </rPr>
          <t>The control adequately addresses the level of risk</t>
        </r>
        <r>
          <rPr>
            <sz val="10"/>
            <color rgb="FF000000"/>
            <rFont val="Calibri"/>
            <family val="2"/>
            <scheme val="minor"/>
          </rPr>
          <t xml:space="preserve"> 
</t>
        </r>
        <r>
          <rPr>
            <b/>
            <sz val="10"/>
            <color rgb="FF000000"/>
            <rFont val="Calibri"/>
            <family val="2"/>
            <scheme val="minor"/>
          </rPr>
          <t xml:space="preserve">
</t>
        </r>
        <r>
          <rPr>
            <b/>
            <sz val="10"/>
            <color rgb="FFC00000"/>
            <rFont val="Calibri"/>
            <family val="2"/>
            <scheme val="minor"/>
          </rPr>
          <t>Unsatisfactory</t>
        </r>
        <r>
          <rPr>
            <sz val="10"/>
            <color rgb="FF000000"/>
            <rFont val="Calibri"/>
            <family val="2"/>
            <scheme val="minor"/>
          </rPr>
          <t xml:space="preserve"> </t>
        </r>
        <r>
          <rPr>
            <sz val="10"/>
            <color rgb="FF000000"/>
            <rFont val="Calibri"/>
            <family val="2"/>
            <scheme val="minor"/>
          </rPr>
          <t>There is a control gap
The current maturity level does not meet the level of risk</t>
        </r>
        <r>
          <rPr>
            <sz val="10"/>
            <color rgb="FF000000"/>
            <rFont val="Calibri"/>
            <family val="2"/>
            <scheme val="minor"/>
          </rPr>
          <t xml:space="preserve"> </t>
        </r>
      </text>
    </comment>
    <comment ref="D1" authorId="0" shapeId="0" xr:uid="{BB5F8D63-8DEA-1E4A-9659-DC61B8403C00}">
      <text>
        <r>
          <rPr>
            <b/>
            <sz val="10"/>
            <color rgb="FF000000"/>
            <rFont val="Calibri"/>
            <family val="2"/>
            <scheme val="minor"/>
          </rPr>
          <t>Maintain</t>
        </r>
        <r>
          <rPr>
            <sz val="10"/>
            <color rgb="FF000000"/>
            <rFont val="Calibri"/>
            <family val="2"/>
            <scheme val="minor"/>
          </rPr>
          <t xml:space="preserve"> 
</t>
        </r>
        <r>
          <rPr>
            <sz val="10"/>
            <color rgb="FF000000"/>
            <rFont val="Calibri"/>
            <family val="2"/>
            <scheme val="minor"/>
          </rPr>
          <t>Keep the current level of maturity</t>
        </r>
        <r>
          <rPr>
            <sz val="10"/>
            <color rgb="FF000000"/>
            <rFont val="Calibri"/>
            <family val="2"/>
            <scheme val="minor"/>
          </rPr>
          <t xml:space="preserve"> 
</t>
        </r>
        <r>
          <rPr>
            <b/>
            <sz val="10"/>
            <color rgb="FF000000"/>
            <rFont val="Calibri"/>
            <family val="2"/>
            <scheme val="minor"/>
          </rPr>
          <t xml:space="preserve">
</t>
        </r>
        <r>
          <rPr>
            <b/>
            <sz val="10"/>
            <color rgb="FF000000"/>
            <rFont val="Calibri"/>
            <family val="2"/>
            <scheme val="minor"/>
          </rPr>
          <t>Improve</t>
        </r>
        <r>
          <rPr>
            <sz val="10"/>
            <color rgb="FF000000"/>
            <rFont val="Calibri"/>
            <family val="2"/>
            <scheme val="minor"/>
          </rPr>
          <t xml:space="preserve"> 
</t>
        </r>
        <r>
          <rPr>
            <sz val="10"/>
            <color rgb="FF000000"/>
            <rFont val="Calibri"/>
            <family val="2"/>
            <scheme val="minor"/>
          </rPr>
          <t>Investigate, plan, and prioritize to improve the current level of maturity</t>
        </r>
        <r>
          <rPr>
            <sz val="10"/>
            <color rgb="FF000000"/>
            <rFont val="Calibri"/>
            <family val="2"/>
            <scheme val="minor"/>
          </rPr>
          <t xml:space="preserve"> 
</t>
        </r>
        <r>
          <rPr>
            <b/>
            <sz val="10"/>
            <color rgb="FF000000"/>
            <rFont val="Calibri"/>
            <family val="2"/>
            <scheme val="minor"/>
          </rPr>
          <t xml:space="preserve">
</t>
        </r>
        <r>
          <rPr>
            <b/>
            <sz val="10"/>
            <color rgb="FF000000"/>
            <rFont val="Calibri"/>
            <family val="2"/>
            <scheme val="minor"/>
          </rPr>
          <t>None</t>
        </r>
        <r>
          <rPr>
            <sz val="10"/>
            <color rgb="FF000000"/>
            <rFont val="Calibri"/>
            <family val="2"/>
            <scheme val="minor"/>
          </rPr>
          <t xml:space="preserve"> </t>
        </r>
        <r>
          <rPr>
            <sz val="10"/>
            <color rgb="FF000000"/>
            <rFont val="Calibri"/>
            <family val="2"/>
            <scheme val="minor"/>
          </rPr>
          <t xml:space="preserve">No action 
</t>
        </r>
        <r>
          <rPr>
            <i/>
            <sz val="10"/>
            <color rgb="FF000000"/>
            <rFont val="Calibri"/>
            <family val="2"/>
            <scheme val="minor"/>
          </rPr>
          <t>(should only be selected if the asset will be retired or a new control is already planned)</t>
        </r>
        <r>
          <rPr>
            <sz val="10"/>
            <color rgb="FF000000"/>
            <rFont val="Calibri"/>
            <family val="2"/>
            <scheme val="minor"/>
          </rPr>
          <t xml:space="preserve"> </t>
        </r>
      </text>
    </comment>
    <comment ref="A3" authorId="1" shapeId="0" xr:uid="{062FD5A1-7B84-46DF-A6FA-C6B042BBB019}">
      <text>
        <r>
          <rPr>
            <sz val="12"/>
            <color rgb="FF000000"/>
            <rFont val="Calibri"/>
            <family val="2"/>
          </rPr>
          <t>A process for documenting, reviewing, and approving changes to the baseline configuration of applications and systems. Roles and responsibilities, a list of individuals/groups that would need to be notified of a change, and any practices for reversing or removing changes that cause problems.</t>
        </r>
      </text>
    </comment>
    <comment ref="A4" authorId="1" shapeId="0" xr:uid="{CB0D8443-ED52-48E3-BA5B-5859DEACCC66}">
      <text>
        <r>
          <rPr>
            <sz val="12"/>
            <color rgb="FF000000"/>
            <rFont val="Calibri"/>
            <family val="2"/>
          </rPr>
          <t>A process for identifying, reporting, assessing, prioritizing, and correcting potential vulnerabilities. Should work in conjunction with the change management process. Roles and responsibilities, targets for the resolution of problems, expected response times, and a definition of ‘response’.</t>
        </r>
      </text>
    </comment>
    <comment ref="A5" authorId="1" shapeId="0" xr:uid="{BD18989C-D405-430C-8428-CC1C50E980FF}">
      <text>
        <r>
          <rPr>
            <sz val="12"/>
            <color rgb="FF000000"/>
            <rFont val="Calibri"/>
            <family val="2"/>
          </rPr>
          <t>An antivirus/anti-malware solution and a way to keep this solution up to date.</t>
        </r>
      </text>
    </comment>
    <comment ref="A6" authorId="1" shapeId="0" xr:uid="{97367FD1-BED4-42F1-BA66-773F8BDEDB44}">
      <text>
        <r>
          <rPr>
            <sz val="12"/>
            <color rgb="FF000000"/>
            <rFont val="Calibri"/>
            <family val="2"/>
          </rPr>
          <t>Processes and procedures for handling UW Confidential or Restricted data and the media or devices that store it. Practices for securely transporting media and devices outside of designated areas. Practices destroy data to protect against the unintended exposure of UW Confidential or Restricted information when the information is no longer needed.</t>
        </r>
      </text>
    </comment>
    <comment ref="A7" authorId="1" shapeId="0" xr:uid="{062DFF76-F34B-4DEB-9CDE-0AA5E67AB466}">
      <text>
        <r>
          <rPr>
            <sz val="12"/>
            <color rgb="FF000000"/>
            <rFont val="Calibri"/>
            <family val="2"/>
          </rPr>
          <t>Secure coding practices, how you handle production and test data,  how you manage your test and development environments, what security testing you do to identify potential vulnerabilities, and what practices you use when contracting with a third-party developer.</t>
        </r>
      </text>
    </comment>
    <comment ref="A8" authorId="1" shapeId="0" xr:uid="{45EB9948-F341-49DB-A637-4CD2CBAC171D}">
      <text>
        <r>
          <rPr>
            <sz val="12"/>
            <color rgb="FF000000"/>
            <rFont val="Calibri"/>
            <family val="2"/>
          </rPr>
          <t>Processes and procedures to determine backup needs, how and when backups are conducted, how backups are protected, and how and when recovery from backup is tested.</t>
        </r>
      </text>
    </comment>
    <comment ref="A9" authorId="1" shapeId="0" xr:uid="{AF9FA62F-6AFC-4C4F-B589-87D21D4A0A8F}">
      <text>
        <r>
          <rPr>
            <sz val="12"/>
            <color rgb="FF000000"/>
            <rFont val="Calibri"/>
            <family val="2"/>
          </rPr>
          <t>A plan that identifies your business continuity and disaster recovery requirements,  under what conditions the plan is executed, and how the plan is rehearsed.</t>
        </r>
      </text>
    </comment>
    <comment ref="A10" authorId="1" shapeId="0" xr:uid="{A32D4384-1478-4D96-AFF2-BEA04941211D}">
      <text>
        <r>
          <rPr>
            <sz val="12"/>
            <color theme="1"/>
            <rFont val="Calibri"/>
            <family val="2"/>
            <scheme val="minor"/>
          </rPr>
          <t>Practices for design, development, and engineering that promote security.</t>
        </r>
      </text>
    </comment>
    <comment ref="A11" authorId="1" shapeId="0" xr:uid="{98D05741-FDDB-43AD-B6F1-F72CF5BBD801}">
      <text>
        <r>
          <rPr>
            <sz val="12"/>
            <color rgb="FF000000"/>
            <rFont val="Calibri"/>
            <family val="2"/>
          </rPr>
          <t>Standard baseline configurations for hardware, authorized software, and systems.</t>
        </r>
      </text>
    </comment>
    <comment ref="A12" authorId="1" shapeId="0" xr:uid="{4EB9174F-FA5A-4E6C-939B-F910AE444190}">
      <text>
        <r>
          <rPr>
            <sz val="12"/>
            <color rgb="FF000000"/>
            <rFont val="Calibri"/>
            <family val="2"/>
          </rPr>
          <t>A way to inform workforce members of their responsibilities related to information and information systems.</t>
        </r>
      </text>
    </comment>
    <comment ref="A14" authorId="1" shapeId="0" xr:uid="{4112F319-D810-4CBB-B1F1-63449E107A62}">
      <text>
        <r>
          <rPr>
            <sz val="12"/>
            <color rgb="FF000000"/>
            <rFont val="Calibri"/>
            <family val="2"/>
          </rPr>
          <t>A way to securely manage access to your applications and systems from locations not under the University’s control.</t>
        </r>
      </text>
    </comment>
    <comment ref="A15" authorId="1" shapeId="0" xr:uid="{D6DE2D3D-8C5C-4CB1-B63B-662C577FAA59}">
      <text>
        <r>
          <rPr>
            <sz val="12"/>
            <color rgb="FF000000"/>
            <rFont val="Calibri"/>
            <family val="2"/>
          </rPr>
          <t>Encryption of data at rest  and in transit.</t>
        </r>
      </text>
    </comment>
    <comment ref="A16" authorId="1" shapeId="0" xr:uid="{1D664226-EFAE-4B73-86A5-4AE240DA7647}">
      <text>
        <r>
          <rPr>
            <sz val="12"/>
            <color theme="1"/>
            <rFont val="Calibri"/>
            <family val="2"/>
            <scheme val="minor"/>
          </rPr>
          <t>A way to manage who or what has access to applications or systems as well as the permissions that you allocate.</t>
        </r>
      </text>
    </comment>
    <comment ref="A17" authorId="1" shapeId="0" xr:uid="{54D8ACC6-17B3-4315-8862-3BD180B1876E}">
      <text>
        <r>
          <rPr>
            <sz val="12"/>
            <color rgb="FF000000"/>
            <rFont val="Calibri"/>
            <family val="2"/>
          </rPr>
          <t>Controls to verify users, services, and systems.</t>
        </r>
      </text>
    </comment>
    <comment ref="A18" authorId="1" shapeId="0" xr:uid="{256850A4-71EE-4932-AB10-2CAA7BE1A310}">
      <text>
        <r>
          <rPr>
            <sz val="12"/>
            <color rgb="FF000000"/>
            <rFont val="Calibri"/>
            <family val="2"/>
          </rPr>
          <t>Create and maintain network security boundaries. Ways to separate user and system management functionality.</t>
        </r>
      </text>
    </comment>
    <comment ref="A20" authorId="1" shapeId="0" xr:uid="{8C95B479-6CBA-4EF7-8CB2-250FAF95DDED}">
      <text>
        <r>
          <rPr>
            <sz val="12"/>
            <color rgb="FF000000"/>
            <rFont val="Calibri"/>
            <family val="2"/>
          </rPr>
          <t>A way to create baseline measurements of application, network, and system activity.</t>
        </r>
      </text>
    </comment>
    <comment ref="A21" authorId="1" shapeId="0" xr:uid="{6CE5F483-F262-44AE-9DAD-5F6DA2C0E36B}">
      <text>
        <r>
          <rPr>
            <sz val="12"/>
            <color rgb="FF000000"/>
            <rFont val="Calibri"/>
            <family val="2"/>
          </rPr>
          <t>A way to monitor your applications and systems to detect activity that varies from baseline measurements.</t>
        </r>
      </text>
    </comment>
    <comment ref="A22" authorId="1" shapeId="0" xr:uid="{9F394FC8-325D-4E05-A19F-FE3AEB1C60B3}">
      <text>
        <r>
          <rPr>
            <sz val="12"/>
            <color rgb="FF000000"/>
            <rFont val="Calibri"/>
            <family val="2"/>
          </rPr>
          <t>The means to detect, assess, and alert on application, network, and system, attacks.</t>
        </r>
      </text>
    </comment>
    <comment ref="A23" authorId="1" shapeId="0" xr:uid="{969AF391-B2B9-4FBB-A448-127312A7A77C}">
      <text>
        <r>
          <rPr>
            <sz val="12"/>
            <color theme="1"/>
            <rFont val="Calibri"/>
            <family val="2"/>
            <scheme val="minor"/>
          </rPr>
          <t>Processes and procedures for capturing application, network, and system logs to detect anomalies, address operational issues, and support incident response processes. Processes and procedures to synchronize system clocks, protect logs, review logs, and act on logged information.</t>
        </r>
      </text>
    </comment>
    <comment ref="A25" authorId="1" shapeId="0" xr:uid="{8F063F43-6E36-4DA1-BBF7-96BA862BFE89}">
      <text>
        <r>
          <rPr>
            <sz val="12"/>
            <color rgb="FF000000"/>
            <rFont val="Calibri"/>
            <family val="2"/>
          </rPr>
          <t>Processes and procedures to protect from physical and environmental harm. Procedures to limit access to authorized individuals, detect unauthorized access, and deal with visitors.</t>
        </r>
      </text>
    </comment>
    <comment ref="A26" authorId="1" shapeId="0" xr:uid="{BF4A0983-CDFB-49F8-9ADB-12165A36DF78}">
      <text>
        <r>
          <rPr>
            <sz val="12"/>
            <color rgb="FF000000"/>
            <rFont val="Calibri"/>
            <family val="2"/>
          </rPr>
          <t>Practices to safely store and physically protect media and devices containing University Data.</t>
        </r>
      </text>
    </comment>
    <comment ref="A28" authorId="1" shapeId="0" xr:uid="{0E6AFF5C-45F2-49E5-B53C-20E7C836FF97}">
      <text>
        <r>
          <rPr>
            <sz val="12"/>
            <color rgb="FF000000"/>
            <rFont val="Calibri"/>
            <family val="2"/>
          </rPr>
          <t>A process to identify and classify data according to UW data guidelines. A process to inventory and assign accountability for data and systems.</t>
        </r>
      </text>
    </comment>
    <comment ref="A30" authorId="1" shapeId="0" xr:uid="{FC8A63B6-B2BE-4BCA-B9AE-E73987B967E8}">
      <text>
        <r>
          <rPr>
            <sz val="12"/>
            <color rgb="FF000000"/>
            <rFont val="Calibri"/>
            <family val="2"/>
          </rPr>
          <t>Processes to ensure people or applications are who or what they say they are, and that access is appropriately assigned based on job duties or function.</t>
        </r>
      </text>
    </comment>
    <comment ref="A31" authorId="1" shapeId="0" xr:uid="{613D27B7-0895-4D4B-9BD7-0EF2E93EC239}">
      <text>
        <r>
          <rPr>
            <sz val="12"/>
            <color rgb="FF000000"/>
            <rFont val="Calibri"/>
            <family val="2"/>
          </rPr>
          <t>An account life cycle management process that includes defined account types, expectations for account use, and procedures for creating, activating, modifying, disabling, and removing accounts.</t>
        </r>
      </text>
    </comment>
  </commentList>
</comments>
</file>

<file path=xl/sharedStrings.xml><?xml version="1.0" encoding="utf-8"?>
<sst xmlns="http://schemas.openxmlformats.org/spreadsheetml/2006/main" count="204" uniqueCount="115">
  <si>
    <t>Security Self-Assessment</t>
  </si>
  <si>
    <t>Purpose</t>
  </si>
  <si>
    <r>
      <t xml:space="preserve">This tool can help you identify gaps and give you a sense of the overall maturity of the security controls associated with an asset/asset group. The result can be used when creating/updating a security plan or when planning for a major change to the asset/asset group. 
</t>
    </r>
    <r>
      <rPr>
        <sz val="12"/>
        <color rgb="FFC00000"/>
        <rFont val="Calibri (Body)"/>
      </rPr>
      <t>NOTE: When filled out, this document or information therein is classified as Restricted and may be exempted from a public records request on the basis of security; pursuant to RCW 42.56.420.</t>
    </r>
  </si>
  <si>
    <t>How To Use This Tool</t>
  </si>
  <si>
    <t>1. In the 'Overview' worksheet, enter background information about the asset/asset group.
2. In the 'Control Assessment' worksheet, enter a maturity rating (see below) for each control in the 'Maturity' column. If you don’t know the maturity level, select 'Not Performed'.
3. Based on your knowledge of the asset/asset group, enter an assessment rating in the 'Assessment' column.
4. Based on #2 and #3, make a selection in the 'Action' column - e.g., If the rating is 'Not Performed', select 'Improve' to indicate further exploration and planning is needed to fill the gap.
5. Use the 'Additional Information' column if needed - e.g., "System is contained and scheduled for retirement. No further work planned."
* There are in six control categories that align with Administrative Policy Statement 2.6 Information Security Controls and Operational Practices.
* The chart in the 'Overview' worksheet will update automatically as you fill out the tool. 
* Refer to the Information Security Guideline (link below) for more details on the controls outlined in APS 2.6.
* The latest versions of these documents can be found on the "Security Plan" page of the CISO website (link below).</t>
  </si>
  <si>
    <t>Information Security Guideline</t>
  </si>
  <si>
    <t>Security Plan on CISO Website</t>
  </si>
  <si>
    <t>Maturity Rating</t>
  </si>
  <si>
    <t>Assessment Rating</t>
  </si>
  <si>
    <t>Action</t>
  </si>
  <si>
    <t>Managed</t>
  </si>
  <si>
    <t>Managed, tracked, and measured
Tested and reviewed
Continuous process improvement</t>
  </si>
  <si>
    <t>Exceptional</t>
  </si>
  <si>
    <t>The control is mature and addresses the level of risk</t>
  </si>
  <si>
    <t>Maintain</t>
  </si>
  <si>
    <t>Keep the current level of maturity</t>
  </si>
  <si>
    <t>Documented</t>
  </si>
  <si>
    <t>Documented, defined, and implemented
Repeatable and consistent
No longer dependent on specific individuals</t>
  </si>
  <si>
    <t>Satisfactory</t>
  </si>
  <si>
    <t>The control adequately addresses the level of risk</t>
  </si>
  <si>
    <t>Improve</t>
  </si>
  <si>
    <t>Investigate, plan, and prioritize to improve the current level of maturity</t>
  </si>
  <si>
    <t>Performed</t>
  </si>
  <si>
    <t>Undocumented and undefined
Ad-hoc, reactive, possibly inconsistent
Dependent on specific individuals</t>
  </si>
  <si>
    <t>Unsatisfactory</t>
  </si>
  <si>
    <t>There is a control gap
The current maturity level does not meet the level of risk</t>
  </si>
  <si>
    <t>None</t>
  </si>
  <si>
    <r>
      <t xml:space="preserve">No action 
</t>
    </r>
    <r>
      <rPr>
        <i/>
        <sz val="11"/>
        <color theme="2" tint="-0.499984740745262"/>
        <rFont val="Calibri (Body)"/>
      </rPr>
      <t>(should only be selected if the asset will be retired or a new control is already planned)</t>
    </r>
  </si>
  <si>
    <t>Not Performed</t>
  </si>
  <si>
    <t>A gap
The control is not present
The control does not function</t>
  </si>
  <si>
    <t>Asset/Asset Group Overview</t>
  </si>
  <si>
    <t>Asset Name</t>
  </si>
  <si>
    <t>Asset Owner</t>
  </si>
  <si>
    <t>Asset Manager</t>
  </si>
  <si>
    <t>Assessor</t>
  </si>
  <si>
    <t>Assessment Date</t>
  </si>
  <si>
    <t>Asset Description</t>
  </si>
  <si>
    <t>Security Plan</t>
  </si>
  <si>
    <t>Goal</t>
  </si>
  <si>
    <t>Summary</t>
  </si>
  <si>
    <t>Control Group</t>
  </si>
  <si>
    <t xml:space="preserve">Maturity </t>
  </si>
  <si>
    <t>General Operational</t>
  </si>
  <si>
    <t>Technical Security and Access</t>
  </si>
  <si>
    <t>Monitoring</t>
  </si>
  <si>
    <t>Physical</t>
  </si>
  <si>
    <t>Asset Identification</t>
  </si>
  <si>
    <t>Account and Identity Management</t>
  </si>
  <si>
    <t>Control</t>
  </si>
  <si>
    <t>Maturity</t>
  </si>
  <si>
    <t>Assessment</t>
  </si>
  <si>
    <t>Additional Information</t>
  </si>
  <si>
    <t>Resources</t>
  </si>
  <si>
    <t>Score and %</t>
  </si>
  <si>
    <t>General Operational Controls</t>
  </si>
  <si>
    <t>A change and configuration management process</t>
  </si>
  <si>
    <t>* Ymir Configuration Item Management Tool 
* Jira Project Management system 
* UW IT Connect service management platform 
* Change Advisory Board</t>
  </si>
  <si>
    <t>A vulnerability management process</t>
  </si>
  <si>
    <t xml:space="preserve">* Vendor product support channels 
* UW Office of the CISO weekly Cyber Intelligence Report 
* SCCM 
* WSUS 
* Windows Update for Business </t>
  </si>
  <si>
    <t>An antivirus/antimalware solution</t>
  </si>
  <si>
    <t xml:space="preserve">* The McAfee Intrusion Prevention System (IPS), managed by the Office of the CISO, is used to monitor network traffic to detect and prevent malicious threats. 
* Sophos anti-virus  
* Office 365 is configured to automatically scan email attachments for malicious code. </t>
  </si>
  <si>
    <t>Processes for handling and disposing of data</t>
  </si>
  <si>
    <t>* UW Surplus 
* UW Records Management Services 
* UW Data Governance 
* CISO Office about Windows Bitlocker 
* Mac filevault by Apple 
* HuskyOnNet VPN 
* LastPass password manager</t>
  </si>
  <si>
    <t>Secure development practices</t>
  </si>
  <si>
    <t>* Development tools include GitHub and Bitbucket
* DevOps -(previously Visual Studio Code) 
* Source code repositories with access controlled by UW Groups service</t>
  </si>
  <si>
    <t>Backup and recovery processes</t>
  </si>
  <si>
    <t xml:space="preserve">* Data Backup service 
* UW-IT AutoPilot to recover Windows to initial install </t>
  </si>
  <si>
    <t>A business continuity and disaster recovery plan</t>
  </si>
  <si>
    <t xml:space="preserve">* UW-IT Disaster Recovery Documentation  
* UW-IT Geographic Redundancy Failure Scenarios and Recovery Strategies 
* HuskyReady for backup DR/BC Plans </t>
  </si>
  <si>
    <t>Secure design and engineering practices</t>
  </si>
  <si>
    <t>Baseline configurations for applications and systems</t>
  </si>
  <si>
    <t xml:space="preserve">* CIS Benchmarks
* IT Sourcing 
* UW Procurement forms </t>
  </si>
  <si>
    <t>Acceptable use standards</t>
  </si>
  <si>
    <t xml:space="preserve">* Access and Use Agreement. 
* Access and Use Agreement - Report </t>
  </si>
  <si>
    <t>Technical Security and Access Controls</t>
  </si>
  <si>
    <t>A remote access process</t>
  </si>
  <si>
    <t xml:space="preserve">* Husky OnNet </t>
  </si>
  <si>
    <t>Cryptographic controls for protecting data</t>
  </si>
  <si>
    <t xml:space="preserve">* Microsoft BitLocker
* Apple FileVault 
* Husky OnNet </t>
  </si>
  <si>
    <t>An access authorization process</t>
  </si>
  <si>
    <t xml:space="preserve">* ASTRA Access Management
* UW Groups Service 
* Manage UW Resources </t>
  </si>
  <si>
    <t>An authentication mechanism</t>
  </si>
  <si>
    <t xml:space="preserve">* Single sign-on with UW NetID  
* Duo 2FA 
* Active Directory authentication 
* NETID - Delegated OU admins 
* Kerberos </t>
  </si>
  <si>
    <t>Controls to establish security boundaries and layers</t>
  </si>
  <si>
    <t xml:space="preserve">* Private Address Routing  
* UW-IT Managed Firewall Service </t>
  </si>
  <si>
    <t>Monitoring Controls</t>
  </si>
  <si>
    <t>Baseline activity measurement</t>
  </si>
  <si>
    <t>Application and system activity monitoring</t>
  </si>
  <si>
    <t>* The Office of the CISO maintains and regularly monitors a McAfee Intrusion Prevention System. 
* The Office of the CISO monitors unauthorized use of UW NetID administrator credentials. 
* MSFT CloudAppSecurity (UW-IT Contract)</t>
  </si>
  <si>
    <t>Intrusion detection</t>
  </si>
  <si>
    <t>* The Office of the CISO maintains and regularly monitors a McAfee Intrusion Prevention System. 
* The Office of the CISO monitors unauthorized use of UW NetID administrator credentials. 
* Wazuh</t>
  </si>
  <si>
    <t>Logging and log reivew</t>
  </si>
  <si>
    <t xml:space="preserve">* The Office of the CISO maintains a system of computers that provide log collection and analysis for the UW. 
* Sysmon
* Windows ATP </t>
  </si>
  <si>
    <t>Physical Controls</t>
  </si>
  <si>
    <t>Physical protections for facilities that contain data and systems</t>
  </si>
  <si>
    <t xml:space="preserve">* Data Center Co-Location service
* Campus Automated Access Management System (CAAMS) 
* UW Housing Desk Services 
* UW Building Coordinators 
* UW Lock Shop </t>
  </si>
  <si>
    <t>Physical procedures for storage of data and systems</t>
  </si>
  <si>
    <t xml:space="preserve">* Data Center Co-Location service 
* Campus Automated Access Management System (CAAMS) 
* UW Housing Desk Services 
* UW Building Coordinators 
* UW Lock Shop </t>
  </si>
  <si>
    <t>Asset Identification Controls</t>
  </si>
  <si>
    <t>Processes to identify, inventory, and assign accountability for data and systems</t>
  </si>
  <si>
    <t>* UW Data Classifications 
* Ymir
* Technology Dependency Analysis Tool (TDAT) 
* Equipment Database for UW Information Technology 
* Active Directory
* MSFT Compliance Center (UW-IT Contract)</t>
  </si>
  <si>
    <t>Account and Identity Management Controls</t>
  </si>
  <si>
    <t>Identity verification and account registration processes</t>
  </si>
  <si>
    <t xml:space="preserve">* Identity Registration Service </t>
  </si>
  <si>
    <t>An account management process</t>
  </si>
  <si>
    <t xml:space="preserve">* UWNetID management services  
* UW-IT New Employee Checklist 
* UW-IT Separating Employee Checklist </t>
  </si>
  <si>
    <t>Status</t>
  </si>
  <si>
    <t>Code</t>
  </si>
  <si>
    <t>Y Axis</t>
  </si>
  <si>
    <t>X Axis</t>
  </si>
  <si>
    <t>Operational</t>
  </si>
  <si>
    <t>Technical</t>
  </si>
  <si>
    <t>Identification</t>
  </si>
  <si>
    <t>Account</t>
  </si>
  <si>
    <t>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</si>
</sst>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2"/>
      <color theme="1"/>
      <name val="Calibri"/>
      <family val="2"/>
      <scheme val="minor"/>
    </font>
    <font>
      <b/>
      <sz val="12"/>
      <color theme="1"/>
      <name val="Calibri"/>
      <family val="2"/>
      <scheme val="minor"/>
    </font>
    <font>
      <u/>
      <sz val="12"/>
      <color theme="10"/>
      <name val="Calibri"/>
      <family val="2"/>
      <scheme val="minor"/>
    </font>
    <font>
      <sz val="14"/>
      <color theme="1"/>
      <name val="Calibri"/>
      <family val="2"/>
      <scheme val="minor"/>
    </font>
    <font>
      <sz val="12"/>
      <color rgb="FF000000"/>
      <name val="Calibri"/>
      <family val="2"/>
      <scheme val="minor"/>
    </font>
    <font>
      <i/>
      <sz val="12"/>
      <color rgb="FF0070C0"/>
      <name val="Calibri"/>
      <family val="2"/>
      <scheme val="minor"/>
    </font>
    <font>
      <sz val="12"/>
      <color theme="1"/>
      <name val="Calibri"/>
      <family val="2"/>
    </font>
    <font>
      <b/>
      <sz val="12"/>
      <color theme="1"/>
      <name val="Calibri"/>
      <family val="2"/>
    </font>
    <font>
      <b/>
      <sz val="12"/>
      <color rgb="FFFFFFFF"/>
      <name val="Calibri"/>
      <family val="2"/>
    </font>
    <font>
      <sz val="12"/>
      <color rgb="FF000000"/>
      <name val="Calibri"/>
      <family val="2"/>
    </font>
    <font>
      <b/>
      <sz val="12"/>
      <color rgb="FF000000"/>
      <name val="Calibri"/>
      <family val="2"/>
      <scheme val="minor"/>
    </font>
    <font>
      <sz val="12"/>
      <color theme="1"/>
      <name val="Calibri"/>
      <family val="2"/>
      <scheme val="minor"/>
    </font>
    <font>
      <b/>
      <sz val="14"/>
      <color theme="0"/>
      <name val="Calibri"/>
      <family val="2"/>
      <scheme val="minor"/>
    </font>
    <font>
      <b/>
      <sz val="16"/>
      <color theme="0"/>
      <name val="Calibri"/>
      <family val="2"/>
      <scheme val="minor"/>
    </font>
    <font>
      <b/>
      <sz val="14"/>
      <color rgb="FF000000"/>
      <name val="Calibri"/>
      <family val="2"/>
      <scheme val="minor"/>
    </font>
    <font>
      <b/>
      <sz val="14"/>
      <color theme="1"/>
      <name val="Calibri"/>
      <family val="2"/>
      <scheme val="minor"/>
    </font>
    <font>
      <sz val="14"/>
      <color theme="1"/>
      <name val="Calibri"/>
      <family val="2"/>
    </font>
    <font>
      <i/>
      <sz val="11"/>
      <color theme="2" tint="-0.499984740745262"/>
      <name val="Calibri (Body)"/>
    </font>
    <font>
      <b/>
      <sz val="14"/>
      <color theme="1"/>
      <name val="Calibri"/>
      <family val="2"/>
    </font>
    <font>
      <i/>
      <sz val="12"/>
      <color theme="2" tint="-0.249977111117893"/>
      <name val="Calibri"/>
      <family val="2"/>
    </font>
    <font>
      <b/>
      <sz val="10"/>
      <color theme="1"/>
      <name val="Calibri"/>
      <family val="2"/>
    </font>
    <font>
      <b/>
      <sz val="12"/>
      <color rgb="FFC00000"/>
      <name val="Calibri"/>
      <family val="2"/>
      <scheme val="minor"/>
    </font>
    <font>
      <sz val="12"/>
      <color rgb="FFC00000"/>
      <name val="Calibri (Body)"/>
    </font>
    <font>
      <b/>
      <sz val="10"/>
      <color rgb="FF000000"/>
      <name val="Calibri"/>
      <family val="2"/>
      <scheme val="minor"/>
    </font>
    <font>
      <sz val="10"/>
      <color rgb="FF000000"/>
      <name val="Calibri"/>
      <family val="2"/>
      <scheme val="minor"/>
    </font>
    <font>
      <b/>
      <sz val="10"/>
      <color rgb="FFC00000"/>
      <name val="Calibri"/>
      <family val="2"/>
      <scheme val="minor"/>
    </font>
    <font>
      <sz val="10"/>
      <color rgb="FFC00000"/>
      <name val="Calibri"/>
      <family val="2"/>
      <scheme val="minor"/>
    </font>
    <font>
      <i/>
      <sz val="10"/>
      <color rgb="FF000000"/>
      <name val="Calibri"/>
      <family val="2"/>
      <scheme val="minor"/>
    </font>
    <font>
      <b/>
      <sz val="14"/>
      <color rgb="FFFFFFFF"/>
      <name val="Calibri"/>
      <family val="2"/>
    </font>
  </fonts>
  <fills count="11">
    <fill>
      <patternFill patternType="none"/>
    </fill>
    <fill>
      <patternFill patternType="gray125"/>
    </fill>
    <fill>
      <patternFill patternType="solid">
        <fgColor theme="1"/>
        <bgColor indexed="64"/>
      </patternFill>
    </fill>
    <fill>
      <patternFill patternType="solid">
        <fgColor rgb="FF000000"/>
        <bgColor indexed="64"/>
      </patternFill>
    </fill>
    <fill>
      <patternFill patternType="solid">
        <fgColor theme="8"/>
        <bgColor indexed="64"/>
      </patternFill>
    </fill>
    <fill>
      <patternFill patternType="solid">
        <fgColor rgb="FFFFC000"/>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39997558519241921"/>
        <bgColor indexed="64"/>
      </patternFill>
    </fill>
    <fill>
      <patternFill patternType="solid">
        <fgColor rgb="FF9D82B3"/>
        <bgColor indexed="64"/>
      </patternFill>
    </fill>
  </fills>
  <borders count="64">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diagonal/>
    </border>
    <border>
      <left/>
      <right style="medium">
        <color indexed="64"/>
      </right>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xf numFmtId="9" fontId="11" fillId="0" borderId="0" applyFont="0" applyFill="0" applyBorder="0" applyAlignment="0" applyProtection="0"/>
  </cellStyleXfs>
  <cellXfs count="133">
    <xf numFmtId="0" fontId="0" fillId="0" borderId="0" xfId="0"/>
    <xf numFmtId="0" fontId="0" fillId="0" borderId="0" xfId="0" applyAlignment="1">
      <alignment horizontal="left" vertical="top"/>
    </xf>
    <xf numFmtId="0" fontId="3" fillId="0" borderId="0" xfId="0" applyFont="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9" xfId="0" applyBorder="1" applyAlignment="1">
      <alignment horizontal="left" vertical="top"/>
    </xf>
    <xf numFmtId="0" fontId="1" fillId="4" borderId="4" xfId="0" applyFont="1" applyFill="1" applyBorder="1" applyAlignment="1">
      <alignment horizontal="left" vertical="top"/>
    </xf>
    <xf numFmtId="0" fontId="1" fillId="4" borderId="5" xfId="0" applyFont="1" applyFill="1" applyBorder="1" applyAlignment="1">
      <alignment horizontal="left" vertical="top"/>
    </xf>
    <xf numFmtId="0" fontId="1" fillId="4" borderId="1" xfId="0" applyFont="1" applyFill="1" applyBorder="1" applyAlignment="1">
      <alignment horizontal="left" vertical="top"/>
    </xf>
    <xf numFmtId="0" fontId="0" fillId="0" borderId="2" xfId="0" applyBorder="1"/>
    <xf numFmtId="0" fontId="0" fillId="0" borderId="3" xfId="0" applyBorder="1"/>
    <xf numFmtId="0" fontId="4" fillId="0" borderId="2" xfId="0" applyFont="1" applyBorder="1"/>
    <xf numFmtId="0" fontId="4" fillId="0" borderId="3" xfId="0" applyFont="1" applyBorder="1"/>
    <xf numFmtId="0" fontId="0" fillId="0" borderId="8" xfId="0" applyBorder="1" applyAlignment="1">
      <alignment horizontal="left" vertical="top"/>
    </xf>
    <xf numFmtId="0" fontId="1" fillId="4" borderId="11" xfId="0" applyFont="1" applyFill="1" applyBorder="1" applyAlignment="1">
      <alignment horizontal="left" vertical="top"/>
    </xf>
    <xf numFmtId="0" fontId="0" fillId="0" borderId="10" xfId="0" applyBorder="1"/>
    <xf numFmtId="0" fontId="0" fillId="0" borderId="12" xfId="0" applyBorder="1"/>
    <xf numFmtId="1" fontId="0" fillId="0" borderId="2" xfId="0" applyNumberFormat="1" applyBorder="1"/>
    <xf numFmtId="1" fontId="0" fillId="0" borderId="3" xfId="0" applyNumberFormat="1" applyBorder="1"/>
    <xf numFmtId="0" fontId="6" fillId="0" borderId="0" xfId="0" applyFont="1"/>
    <xf numFmtId="49" fontId="6" fillId="0" borderId="0" xfId="0" applyNumberFormat="1" applyFont="1" applyAlignment="1">
      <alignment horizontal="left" vertical="top" wrapText="1"/>
    </xf>
    <xf numFmtId="0" fontId="0" fillId="0" borderId="0" xfId="0" applyAlignment="1">
      <alignment horizontal="left" vertical="top" wrapText="1"/>
    </xf>
    <xf numFmtId="0" fontId="2" fillId="0" borderId="0" xfId="1" applyFill="1" applyAlignment="1">
      <alignment horizontal="left" vertical="top" wrapText="1"/>
    </xf>
    <xf numFmtId="49" fontId="16" fillId="0" borderId="0" xfId="0" applyNumberFormat="1" applyFont="1" applyAlignment="1">
      <alignment horizontal="left" wrapText="1"/>
    </xf>
    <xf numFmtId="49" fontId="9" fillId="0" borderId="32" xfId="0" applyNumberFormat="1" applyFont="1" applyBorder="1" applyAlignment="1">
      <alignment horizontal="left" vertical="top" wrapText="1"/>
    </xf>
    <xf numFmtId="0" fontId="15" fillId="0" borderId="0" xfId="0" applyFont="1" applyAlignment="1">
      <alignment horizontal="left" vertical="top"/>
    </xf>
    <xf numFmtId="9" fontId="0" fillId="0" borderId="33" xfId="0" applyNumberFormat="1" applyBorder="1" applyAlignment="1">
      <alignment horizontal="right" vertical="top"/>
    </xf>
    <xf numFmtId="9" fontId="0" fillId="0" borderId="35" xfId="0" applyNumberFormat="1" applyBorder="1" applyAlignment="1">
      <alignment horizontal="right" vertical="top"/>
    </xf>
    <xf numFmtId="9" fontId="0" fillId="0" borderId="38" xfId="0" applyNumberFormat="1" applyBorder="1" applyAlignment="1">
      <alignment horizontal="right" vertical="top"/>
    </xf>
    <xf numFmtId="0" fontId="19" fillId="0" borderId="31" xfId="0" quotePrefix="1" applyFont="1" applyBorder="1" applyAlignment="1">
      <alignment horizontal="center" vertical="center"/>
    </xf>
    <xf numFmtId="49" fontId="20" fillId="0" borderId="0" xfId="0" applyNumberFormat="1" applyFont="1" applyAlignment="1">
      <alignment horizontal="left" wrapText="1"/>
    </xf>
    <xf numFmtId="0" fontId="1" fillId="8" borderId="0" xfId="0" applyFont="1" applyFill="1" applyAlignment="1">
      <alignment horizontal="left" vertical="top" wrapText="1"/>
    </xf>
    <xf numFmtId="9" fontId="0" fillId="0" borderId="0" xfId="0" applyNumberFormat="1" applyAlignment="1">
      <alignment horizontal="right" vertical="top"/>
    </xf>
    <xf numFmtId="0" fontId="1" fillId="7" borderId="39" xfId="0" applyFont="1" applyFill="1" applyBorder="1" applyAlignment="1">
      <alignment horizontal="left" vertical="top"/>
    </xf>
    <xf numFmtId="0" fontId="1" fillId="7" borderId="40" xfId="0" applyFont="1" applyFill="1" applyBorder="1" applyAlignment="1">
      <alignment horizontal="left" vertical="top" wrapText="1"/>
    </xf>
    <xf numFmtId="49" fontId="9" fillId="0" borderId="37" xfId="0" applyNumberFormat="1" applyFont="1" applyBorder="1" applyAlignment="1">
      <alignment horizontal="left" vertical="top" wrapText="1"/>
    </xf>
    <xf numFmtId="49" fontId="9" fillId="0" borderId="34" xfId="0" applyNumberFormat="1" applyFont="1" applyBorder="1" applyAlignment="1">
      <alignment horizontal="left" vertical="top" wrapText="1"/>
    </xf>
    <xf numFmtId="9" fontId="7" fillId="7" borderId="31" xfId="2" applyFont="1" applyFill="1" applyBorder="1" applyAlignment="1">
      <alignment horizontal="center" vertical="center" wrapText="1"/>
    </xf>
    <xf numFmtId="49" fontId="9" fillId="0" borderId="44" xfId="0" applyNumberFormat="1" applyFont="1" applyBorder="1" applyAlignment="1">
      <alignment horizontal="left" vertical="top" wrapText="1"/>
    </xf>
    <xf numFmtId="49" fontId="6" fillId="0" borderId="44" xfId="0" applyNumberFormat="1" applyFont="1" applyBorder="1" applyAlignment="1">
      <alignment horizontal="left" vertical="top" wrapText="1"/>
    </xf>
    <xf numFmtId="49" fontId="9" fillId="0" borderId="44" xfId="0" applyNumberFormat="1" applyFont="1" applyBorder="1" applyAlignment="1">
      <alignment horizontal="left" vertical="top"/>
    </xf>
    <xf numFmtId="49" fontId="6" fillId="0" borderId="44" xfId="0" applyNumberFormat="1" applyFont="1" applyBorder="1" applyAlignment="1">
      <alignment horizontal="left" vertical="top"/>
    </xf>
    <xf numFmtId="49" fontId="6" fillId="0" borderId="49" xfId="0" applyNumberFormat="1" applyFont="1" applyBorder="1" applyAlignment="1">
      <alignment horizontal="left" vertical="top" wrapText="1"/>
    </xf>
    <xf numFmtId="49" fontId="9" fillId="0" borderId="48" xfId="0" applyNumberFormat="1" applyFont="1" applyBorder="1" applyAlignment="1">
      <alignment horizontal="left" vertical="top" wrapText="1"/>
    </xf>
    <xf numFmtId="49" fontId="6" fillId="0" borderId="49" xfId="0" applyNumberFormat="1" applyFont="1" applyBorder="1" applyAlignment="1">
      <alignment horizontal="left" vertical="top"/>
    </xf>
    <xf numFmtId="49" fontId="9" fillId="0" borderId="51" xfId="0" applyNumberFormat="1" applyFont="1" applyBorder="1" applyAlignment="1">
      <alignment horizontal="left" vertical="top"/>
    </xf>
    <xf numFmtId="49" fontId="6" fillId="0" borderId="51" xfId="0" applyNumberFormat="1" applyFont="1" applyBorder="1" applyAlignment="1">
      <alignment horizontal="left" vertical="top"/>
    </xf>
    <xf numFmtId="49" fontId="6" fillId="0" borderId="52" xfId="0" applyNumberFormat="1" applyFont="1" applyBorder="1" applyAlignment="1">
      <alignment horizontal="left" vertical="top" wrapText="1"/>
    </xf>
    <xf numFmtId="0" fontId="6" fillId="0" borderId="48" xfId="0" applyFont="1" applyBorder="1" applyAlignment="1">
      <alignment vertical="top" wrapText="1"/>
    </xf>
    <xf numFmtId="0" fontId="9" fillId="0" borderId="48" xfId="0" applyFont="1" applyBorder="1" applyAlignment="1">
      <alignment horizontal="left" vertical="top" wrapText="1"/>
    </xf>
    <xf numFmtId="0" fontId="9" fillId="0" borderId="50" xfId="0" applyFont="1" applyBorder="1" applyAlignment="1">
      <alignment horizontal="left" vertical="top" wrapText="1"/>
    </xf>
    <xf numFmtId="0" fontId="1" fillId="0" borderId="61" xfId="0" applyFont="1" applyBorder="1" applyAlignment="1">
      <alignment horizontal="left" vertical="top" wrapText="1"/>
    </xf>
    <xf numFmtId="0" fontId="1" fillId="0" borderId="62" xfId="0" applyFont="1" applyBorder="1" applyAlignment="1">
      <alignment horizontal="left" vertical="top" wrapText="1"/>
    </xf>
    <xf numFmtId="0" fontId="1" fillId="0" borderId="63" xfId="0" applyFont="1" applyBorder="1" applyAlignment="1">
      <alignment horizontal="left" vertical="top" wrapText="1"/>
    </xf>
    <xf numFmtId="49" fontId="28" fillId="3" borderId="4" xfId="0" applyNumberFormat="1" applyFont="1" applyFill="1" applyBorder="1" applyAlignment="1">
      <alignment horizontal="left" vertical="center" wrapText="1"/>
    </xf>
    <xf numFmtId="49" fontId="18" fillId="9" borderId="36" xfId="0" applyNumberFormat="1" applyFont="1" applyFill="1" applyBorder="1" applyAlignment="1">
      <alignment horizontal="left" vertical="center" wrapText="1"/>
    </xf>
    <xf numFmtId="49" fontId="18" fillId="5" borderId="36" xfId="0" applyNumberFormat="1" applyFont="1" applyFill="1" applyBorder="1" applyAlignment="1">
      <alignment horizontal="left" vertical="center" wrapText="1"/>
    </xf>
    <xf numFmtId="49" fontId="18" fillId="6" borderId="36" xfId="0" applyNumberFormat="1" applyFont="1" applyFill="1" applyBorder="1" applyAlignment="1">
      <alignment horizontal="left" vertical="center" wrapText="1"/>
    </xf>
    <xf numFmtId="49" fontId="28" fillId="3" borderId="5" xfId="0" applyNumberFormat="1" applyFont="1" applyFill="1" applyBorder="1" applyAlignment="1">
      <alignment horizontal="left" vertical="center" wrapText="1"/>
    </xf>
    <xf numFmtId="49" fontId="28" fillId="3" borderId="0" xfId="0" applyNumberFormat="1" applyFont="1" applyFill="1" applyAlignment="1">
      <alignment horizontal="left" vertical="center"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1" xfId="0" applyBorder="1" applyAlignment="1">
      <alignment horizontal="left" vertical="top" wrapText="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1" fillId="0" borderId="17" xfId="0" applyFont="1" applyBorder="1" applyAlignment="1">
      <alignment horizontal="left" vertical="top"/>
    </xf>
    <xf numFmtId="0" fontId="21" fillId="0" borderId="18" xfId="0" applyFont="1" applyBorder="1" applyAlignment="1">
      <alignment horizontal="left" vertical="top"/>
    </xf>
    <xf numFmtId="0" fontId="10" fillId="0" borderId="21" xfId="0" applyFont="1" applyBorder="1" applyAlignment="1">
      <alignment horizontal="left" vertical="top" wrapText="1"/>
    </xf>
    <xf numFmtId="0" fontId="10" fillId="0" borderId="17" xfId="0" applyFont="1" applyBorder="1" applyAlignment="1">
      <alignment horizontal="left" vertical="top" wrapText="1"/>
    </xf>
    <xf numFmtId="0" fontId="1" fillId="0" borderId="17" xfId="0" applyFont="1" applyBorder="1" applyAlignment="1">
      <alignment horizontal="left" vertical="top"/>
    </xf>
    <xf numFmtId="0" fontId="1" fillId="0" borderId="18" xfId="0" applyFont="1" applyBorder="1" applyAlignment="1">
      <alignment horizontal="left" vertical="top"/>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7" xfId="0" applyFont="1" applyBorder="1" applyAlignment="1">
      <alignment horizontal="left" vertical="top" wrapText="1"/>
    </xf>
    <xf numFmtId="0" fontId="13" fillId="2" borderId="4" xfId="0" applyFont="1" applyFill="1" applyBorder="1" applyAlignment="1">
      <alignment horizontal="left" vertical="center" wrapText="1"/>
    </xf>
    <xf numFmtId="0" fontId="13" fillId="2" borderId="42"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7" borderId="0" xfId="0" applyFont="1" applyFill="1" applyAlignment="1">
      <alignment horizontal="left" vertical="center" wrapText="1"/>
    </xf>
    <xf numFmtId="0" fontId="14" fillId="7" borderId="7" xfId="0" applyFont="1" applyFill="1" applyBorder="1" applyAlignment="1">
      <alignment horizontal="left" vertical="center" wrapText="1"/>
    </xf>
    <xf numFmtId="49" fontId="0" fillId="0" borderId="6" xfId="0" applyNumberFormat="1" applyBorder="1" applyAlignment="1">
      <alignment horizontal="left" vertical="top" wrapText="1"/>
    </xf>
    <xf numFmtId="49" fontId="0" fillId="0" borderId="0" xfId="0" applyNumberFormat="1" applyAlignment="1">
      <alignment horizontal="left" vertical="top" wrapText="1"/>
    </xf>
    <xf numFmtId="49" fontId="0" fillId="0" borderId="7" xfId="0" applyNumberFormat="1" applyBorder="1" applyAlignment="1">
      <alignment horizontal="left" vertical="top" wrapText="1"/>
    </xf>
    <xf numFmtId="0" fontId="15" fillId="7" borderId="6" xfId="0" applyFont="1" applyFill="1" applyBorder="1" applyAlignment="1">
      <alignment horizontal="left" vertical="center" wrapText="1"/>
    </xf>
    <xf numFmtId="0" fontId="15" fillId="7" borderId="0" xfId="0" applyFont="1" applyFill="1" applyAlignment="1">
      <alignment horizontal="left" vertical="center" wrapText="1"/>
    </xf>
    <xf numFmtId="0" fontId="15" fillId="7" borderId="7" xfId="0" applyFont="1" applyFill="1" applyBorder="1" applyAlignment="1">
      <alignment horizontal="left" vertical="center" wrapText="1"/>
    </xf>
    <xf numFmtId="0" fontId="2" fillId="0" borderId="6" xfId="1" applyBorder="1" applyAlignment="1">
      <alignment horizontal="left" vertical="top" wrapText="1"/>
    </xf>
    <xf numFmtId="0" fontId="2" fillId="0" borderId="0" xfId="1" applyBorder="1" applyAlignment="1">
      <alignment horizontal="left" vertical="top" wrapText="1"/>
    </xf>
    <xf numFmtId="0" fontId="2" fillId="0" borderId="7" xfId="1" applyBorder="1" applyAlignment="1">
      <alignment horizontal="left" vertical="top" wrapText="1"/>
    </xf>
    <xf numFmtId="0" fontId="2" fillId="0" borderId="8" xfId="1" applyFill="1" applyBorder="1" applyAlignment="1">
      <alignment horizontal="left" vertical="top" wrapText="1"/>
    </xf>
    <xf numFmtId="0" fontId="2" fillId="0" borderId="43" xfId="1" applyFill="1" applyBorder="1" applyAlignment="1">
      <alignment horizontal="left" vertical="top" wrapText="1"/>
    </xf>
    <xf numFmtId="0" fontId="2" fillId="0" borderId="9" xfId="1" applyFill="1" applyBorder="1" applyAlignment="1">
      <alignment horizontal="left" vertical="top" wrapText="1"/>
    </xf>
    <xf numFmtId="0" fontId="15" fillId="9" borderId="28" xfId="0" applyFont="1" applyFill="1" applyBorder="1" applyAlignment="1">
      <alignment horizontal="left" vertical="center" wrapText="1"/>
    </xf>
    <xf numFmtId="0" fontId="15" fillId="9" borderId="29"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15" fillId="5" borderId="23" xfId="0" applyFont="1" applyFill="1" applyBorder="1" applyAlignment="1">
      <alignment horizontal="left" vertical="center" wrapText="1"/>
    </xf>
    <xf numFmtId="0" fontId="15" fillId="5" borderId="24" xfId="0" applyFont="1" applyFill="1" applyBorder="1" applyAlignment="1">
      <alignment horizontal="left" vertical="center" wrapText="1"/>
    </xf>
    <xf numFmtId="0" fontId="15" fillId="5" borderId="25" xfId="0" applyFont="1" applyFill="1" applyBorder="1" applyAlignment="1">
      <alignment horizontal="left" vertical="center" wrapText="1"/>
    </xf>
    <xf numFmtId="0" fontId="0" fillId="0" borderId="0" xfId="0" applyAlignment="1">
      <alignment horizontal="left" vertical="top" wrapText="1"/>
    </xf>
    <xf numFmtId="0" fontId="15" fillId="6" borderId="23" xfId="0" applyFont="1" applyFill="1" applyBorder="1" applyAlignment="1">
      <alignment horizontal="left" vertical="center" wrapText="1"/>
    </xf>
    <xf numFmtId="0" fontId="15" fillId="6" borderId="24" xfId="0" applyFont="1" applyFill="1" applyBorder="1" applyAlignment="1">
      <alignment horizontal="left" vertical="center" wrapText="1"/>
    </xf>
    <xf numFmtId="0" fontId="15" fillId="6" borderId="25"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0" xfId="0" applyFont="1" applyFill="1" applyAlignment="1">
      <alignment horizontal="left" vertical="center" wrapText="1"/>
    </xf>
    <xf numFmtId="0" fontId="0" fillId="0" borderId="56" xfId="0" applyBorder="1" applyAlignment="1">
      <alignment horizontal="left" vertical="top" wrapText="1"/>
    </xf>
    <xf numFmtId="0" fontId="0" fillId="0" borderId="41" xfId="0" applyBorder="1" applyAlignment="1">
      <alignment horizontal="left" vertical="top" wrapText="1"/>
    </xf>
    <xf numFmtId="0" fontId="0" fillId="0" borderId="57" xfId="0" applyBorder="1" applyAlignment="1">
      <alignment horizontal="left" vertical="top" wrapText="1"/>
    </xf>
    <xf numFmtId="0" fontId="5" fillId="0" borderId="56" xfId="0" applyFont="1" applyBorder="1" applyAlignment="1">
      <alignment horizontal="left" vertical="top" wrapText="1"/>
    </xf>
    <xf numFmtId="0" fontId="5" fillId="0" borderId="41" xfId="0" applyFont="1" applyBorder="1" applyAlignment="1">
      <alignment horizontal="left" vertical="top" wrapText="1"/>
    </xf>
    <xf numFmtId="0" fontId="5" fillId="0" borderId="57" xfId="0" applyFont="1" applyBorder="1" applyAlignment="1">
      <alignment horizontal="left" vertical="top" wrapText="1"/>
    </xf>
    <xf numFmtId="0" fontId="5" fillId="0" borderId="58" xfId="0" applyFont="1" applyBorder="1" applyAlignment="1">
      <alignment horizontal="left" vertical="top" wrapText="1"/>
    </xf>
    <xf numFmtId="0" fontId="5" fillId="0" borderId="59" xfId="0" applyFont="1" applyBorder="1" applyAlignment="1">
      <alignment horizontal="left" vertical="top" wrapText="1"/>
    </xf>
    <xf numFmtId="0" fontId="5" fillId="0" borderId="60" xfId="0" applyFont="1"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49" fontId="8" fillId="10" borderId="48" xfId="0" applyNumberFormat="1" applyFont="1" applyFill="1" applyBorder="1" applyAlignment="1">
      <alignment horizontal="left" vertical="center"/>
    </xf>
    <xf numFmtId="49" fontId="8" fillId="10" borderId="44" xfId="0" applyNumberFormat="1" applyFont="1" applyFill="1" applyBorder="1" applyAlignment="1">
      <alignment horizontal="left" vertical="center"/>
    </xf>
    <xf numFmtId="49" fontId="8" fillId="10" borderId="49" xfId="0" applyNumberFormat="1" applyFont="1" applyFill="1" applyBorder="1" applyAlignment="1">
      <alignment horizontal="left" vertical="center"/>
    </xf>
    <xf numFmtId="49" fontId="8" fillId="10" borderId="45" xfId="0" applyNumberFormat="1" applyFont="1" applyFill="1" applyBorder="1" applyAlignment="1">
      <alignment horizontal="left" vertical="center" wrapText="1"/>
    </xf>
    <xf numFmtId="49" fontId="8" fillId="10" borderId="46" xfId="0" applyNumberFormat="1" applyFont="1" applyFill="1" applyBorder="1" applyAlignment="1">
      <alignment horizontal="left" vertical="center" wrapText="1"/>
    </xf>
    <xf numFmtId="49" fontId="8" fillId="10" borderId="47" xfId="0" applyNumberFormat="1" applyFont="1" applyFill="1" applyBorder="1" applyAlignment="1">
      <alignment horizontal="left" vertical="center" wrapText="1"/>
    </xf>
  </cellXfs>
  <cellStyles count="3">
    <cellStyle name="Hyperlink" xfId="1" builtinId="8"/>
    <cellStyle name="Normal" xfId="0" builtinId="0"/>
    <cellStyle name="Percent" xfId="2" builtinId="5"/>
  </cellStyles>
  <dxfs count="3">
    <dxf>
      <font>
        <color rgb="FF9C0006"/>
      </font>
    </dxf>
    <dxf>
      <font>
        <color rgb="FF9C0006"/>
      </font>
    </dxf>
    <dxf>
      <font>
        <color rgb="FF9C0006"/>
      </font>
    </dxf>
  </dxfs>
  <tableStyles count="0" defaultTableStyle="TableStyleMedium2" defaultPivotStyle="PivotStyleLight16"/>
  <colors>
    <mruColors>
      <color rgb="FF9D82B3"/>
      <color rgb="FF8AD557"/>
      <color rgb="FFC339F1"/>
      <color rgb="FF96C8D2"/>
      <color rgb="FFBE5B63"/>
      <color rgb="FFFF82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Security</a:t>
            </a:r>
            <a:r>
              <a:rPr lang="en-US" b="1" baseline="0"/>
              <a:t> Maturity</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Overview!$B$34</c:f>
              <c:strCache>
                <c:ptCount val="1"/>
                <c:pt idx="0">
                  <c:v>Maturity </c:v>
                </c:pt>
              </c:strCache>
            </c:strRef>
          </c:tx>
          <c:spPr>
            <a:solidFill>
              <a:srgbClr val="8EA9DB"/>
            </a:solidFill>
            <a:ln>
              <a:noFill/>
            </a:ln>
            <a:effectLst/>
          </c:spPr>
          <c:invertIfNegative val="0"/>
          <c:cat>
            <c:strRef>
              <c:f>Overview!$A$35:$A$40</c:f>
              <c:strCache>
                <c:ptCount val="6"/>
                <c:pt idx="0">
                  <c:v>General Operational</c:v>
                </c:pt>
                <c:pt idx="1">
                  <c:v>Technical Security and Access</c:v>
                </c:pt>
                <c:pt idx="2">
                  <c:v>Monitoring</c:v>
                </c:pt>
                <c:pt idx="3">
                  <c:v>Physical</c:v>
                </c:pt>
                <c:pt idx="4">
                  <c:v>Asset Identification</c:v>
                </c:pt>
                <c:pt idx="5">
                  <c:v>Account and Identity Management</c:v>
                </c:pt>
              </c:strCache>
            </c:strRef>
          </c:cat>
          <c:val>
            <c:numRef>
              <c:f>Overview!$B$35:$B$40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58F-0844-87A8-4F159A10EC4D}"/>
            </c:ext>
          </c:extLst>
        </c:ser>
        <c:dLbls>
          <c:showLegendKey val="0"/>
          <c:showVal val="0"/>
          <c:showCatName val="0"/>
          <c:showSerName val="0"/>
          <c:showPercent val="0"/>
          <c:showBubbleSize val="0"/>
        </c:dLbls>
        <c:gapWidth val="124"/>
        <c:axId val="335461520"/>
        <c:axId val="335452032"/>
      </c:barChart>
      <c:lineChart>
        <c:grouping val="standard"/>
        <c:varyColors val="0"/>
        <c:ser>
          <c:idx val="1"/>
          <c:order val="1"/>
          <c:tx>
            <c:strRef>
              <c:f>Overview!$C$11</c:f>
              <c:strCache>
                <c:ptCount val="1"/>
                <c:pt idx="0">
                  <c:v>Goal</c:v>
                </c:pt>
              </c:strCache>
            </c:strRef>
          </c:tx>
          <c:spPr>
            <a:ln w="50800" cap="rnd">
              <a:solidFill>
                <a:schemeClr val="accent6">
                  <a:lumMod val="75000"/>
                </a:schemeClr>
              </a:solidFill>
              <a:round/>
            </a:ln>
            <a:effectLst/>
          </c:spPr>
          <c:marker>
            <c:symbol val="none"/>
          </c:marker>
          <c:cat>
            <c:strRef>
              <c:f>Overview!$A$35:$A$40</c:f>
              <c:strCache>
                <c:ptCount val="6"/>
                <c:pt idx="0">
                  <c:v>General Operational</c:v>
                </c:pt>
                <c:pt idx="1">
                  <c:v>Technical Security and Access</c:v>
                </c:pt>
                <c:pt idx="2">
                  <c:v>Monitoring</c:v>
                </c:pt>
                <c:pt idx="3">
                  <c:v>Physical</c:v>
                </c:pt>
                <c:pt idx="4">
                  <c:v>Asset Identification</c:v>
                </c:pt>
                <c:pt idx="5">
                  <c:v>Account and Identity Management</c:v>
                </c:pt>
              </c:strCache>
            </c:strRef>
          </c:cat>
          <c:val>
            <c:numRef>
              <c:f>Overview!$C$12:$C$17</c:f>
              <c:numCache>
                <c:formatCode>0%</c:formatCode>
                <c:ptCount val="6"/>
                <c:pt idx="0">
                  <c:v>0.67</c:v>
                </c:pt>
                <c:pt idx="1">
                  <c:v>0.67</c:v>
                </c:pt>
                <c:pt idx="2">
                  <c:v>0.67</c:v>
                </c:pt>
                <c:pt idx="3">
                  <c:v>0.67</c:v>
                </c:pt>
                <c:pt idx="4">
                  <c:v>0.67</c:v>
                </c:pt>
                <c:pt idx="5">
                  <c:v>0.67</c:v>
                </c:pt>
              </c:numCache>
            </c:numRef>
          </c:val>
          <c:smooth val="0"/>
          <c:extLst>
            <c:ext xmlns:c16="http://schemas.microsoft.com/office/drawing/2014/chart" uri="{C3380CC4-5D6E-409C-BE32-E72D297353CC}">
              <c16:uniqueId val="{00000001-E58F-0844-87A8-4F159A10EC4D}"/>
            </c:ext>
          </c:extLst>
        </c:ser>
        <c:dLbls>
          <c:showLegendKey val="0"/>
          <c:showVal val="0"/>
          <c:showCatName val="0"/>
          <c:showSerName val="0"/>
          <c:showPercent val="0"/>
          <c:showBubbleSize val="0"/>
        </c:dLbls>
        <c:marker val="1"/>
        <c:smooth val="0"/>
        <c:axId val="335461520"/>
        <c:axId val="335452032"/>
      </c:lineChart>
      <c:catAx>
        <c:axId val="335461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335452032"/>
        <c:crosses val="autoZero"/>
        <c:auto val="1"/>
        <c:lblAlgn val="ctr"/>
        <c:lblOffset val="100"/>
        <c:noMultiLvlLbl val="0"/>
      </c:catAx>
      <c:valAx>
        <c:axId val="3354520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461520"/>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-4236</xdr:colOff>
      <xdr:row>9</xdr:row>
      <xdr:rowOff>19050</xdr:rowOff>
    </xdr:from>
    <xdr:to>
      <xdr:col>8</xdr:col>
      <xdr:colOff>663574</xdr:colOff>
      <xdr:row>29</xdr:row>
      <xdr:rowOff>9524</xdr:rowOff>
    </xdr:to>
    <xdr:graphicFrame macro="">
      <xdr:nvGraphicFramePr>
        <xdr:cNvPr id="2" name="Chart 1">
          <a:extLst>
            <a:ext uri="{FF2B5EF4-FFF2-40B4-BE49-F238E27FC236}">
              <a16:creationId xmlns:a16="http://schemas.microsoft.com/office/drawing/2014/main" id="{95D1ABD2-809C-8B4C-B78C-EAC4D87720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iso.uw.edu/risk-mgmt/security-plan/" TargetMode="External"/><Relationship Id="rId2" Type="http://schemas.openxmlformats.org/officeDocument/2006/relationships/hyperlink" Target="https://ciso.uw.edu/site/files/Information_Security_Guideline.pdf" TargetMode="External"/><Relationship Id="rId1" Type="http://schemas.openxmlformats.org/officeDocument/2006/relationships/hyperlink" Target="https://ciso.uw.edu/risk-mgmt/security-plan/"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ACE72-B872-C148-9BCC-FFD323A2E39C}">
  <dimension ref="A1:K21"/>
  <sheetViews>
    <sheetView showGridLines="0" zoomScaleNormal="100" workbookViewId="0">
      <selection activeCell="A4" sqref="A4:K4"/>
    </sheetView>
  </sheetViews>
  <sheetFormatPr defaultColWidth="10.875" defaultRowHeight="15.95"/>
  <cols>
    <col min="1" max="1" width="15.875" style="21" customWidth="1"/>
    <col min="2" max="2" width="16.875" style="21" customWidth="1"/>
    <col min="3" max="3" width="18.375" style="21" customWidth="1"/>
    <col min="4" max="4" width="1.875" style="21" customWidth="1"/>
    <col min="5" max="5" width="15.875" style="21" customWidth="1"/>
    <col min="6" max="7" width="10.875" style="21"/>
    <col min="8" max="8" width="1.625" style="21" customWidth="1"/>
    <col min="9" max="9" width="15.875" style="21" customWidth="1"/>
    <col min="10" max="16384" width="10.875" style="21"/>
  </cols>
  <sheetData>
    <row r="1" spans="1:11" ht="29.1" customHeight="1">
      <c r="A1" s="83" t="s">
        <v>0</v>
      </c>
      <c r="B1" s="84"/>
      <c r="C1" s="84"/>
      <c r="D1" s="84"/>
      <c r="E1" s="84"/>
      <c r="F1" s="84"/>
      <c r="G1" s="84"/>
      <c r="H1" s="84"/>
      <c r="I1" s="84"/>
      <c r="J1" s="84"/>
      <c r="K1" s="85"/>
    </row>
    <row r="2" spans="1:11" ht="21.95" customHeight="1">
      <c r="A2" s="86" t="s">
        <v>1</v>
      </c>
      <c r="B2" s="87"/>
      <c r="C2" s="87"/>
      <c r="D2" s="87"/>
      <c r="E2" s="87"/>
      <c r="F2" s="87"/>
      <c r="G2" s="87"/>
      <c r="H2" s="87"/>
      <c r="I2" s="87"/>
      <c r="J2" s="87"/>
      <c r="K2" s="88"/>
    </row>
    <row r="3" spans="1:11" ht="92.1" customHeight="1">
      <c r="A3" s="89" t="s">
        <v>2</v>
      </c>
      <c r="B3" s="90"/>
      <c r="C3" s="90"/>
      <c r="D3" s="90"/>
      <c r="E3" s="90"/>
      <c r="F3" s="90"/>
      <c r="G3" s="90"/>
      <c r="H3" s="90"/>
      <c r="I3" s="90"/>
      <c r="J3" s="90"/>
      <c r="K3" s="91"/>
    </row>
    <row r="4" spans="1:11" ht="21.95" customHeight="1">
      <c r="A4" s="92" t="s">
        <v>3</v>
      </c>
      <c r="B4" s="93"/>
      <c r="C4" s="93"/>
      <c r="D4" s="93"/>
      <c r="E4" s="93"/>
      <c r="F4" s="93"/>
      <c r="G4" s="93"/>
      <c r="H4" s="93"/>
      <c r="I4" s="93"/>
      <c r="J4" s="93"/>
      <c r="K4" s="94"/>
    </row>
    <row r="5" spans="1:11" ht="195.75" customHeight="1">
      <c r="A5" s="80" t="s">
        <v>4</v>
      </c>
      <c r="B5" s="81"/>
      <c r="C5" s="81"/>
      <c r="D5" s="81"/>
      <c r="E5" s="81"/>
      <c r="F5" s="81"/>
      <c r="G5" s="81"/>
      <c r="H5" s="81"/>
      <c r="I5" s="81"/>
      <c r="J5" s="81"/>
      <c r="K5" s="82"/>
    </row>
    <row r="6" spans="1:11" ht="15.75" customHeight="1">
      <c r="A6" s="95" t="s">
        <v>5</v>
      </c>
      <c r="B6" s="96"/>
      <c r="C6" s="96"/>
      <c r="D6" s="96"/>
      <c r="E6" s="96"/>
      <c r="F6" s="96"/>
      <c r="G6" s="96"/>
      <c r="H6" s="96"/>
      <c r="I6" s="96"/>
      <c r="J6" s="96"/>
      <c r="K6" s="97"/>
    </row>
    <row r="7" spans="1:11" ht="15.75" customHeight="1" thickBot="1">
      <c r="A7" s="98" t="s">
        <v>6</v>
      </c>
      <c r="B7" s="99"/>
      <c r="C7" s="99"/>
      <c r="D7" s="99"/>
      <c r="E7" s="99"/>
      <c r="F7" s="99"/>
      <c r="G7" s="99"/>
      <c r="H7" s="99"/>
      <c r="I7" s="99"/>
      <c r="J7" s="99"/>
      <c r="K7" s="100"/>
    </row>
    <row r="8" spans="1:11" ht="9" customHeight="1" thickBot="1">
      <c r="A8" s="22"/>
      <c r="B8" s="22"/>
      <c r="C8" s="22"/>
      <c r="D8" s="22"/>
      <c r="K8" s="22"/>
    </row>
    <row r="9" spans="1:11" ht="26.1" customHeight="1" thickBot="1">
      <c r="A9" s="101" t="s">
        <v>7</v>
      </c>
      <c r="B9" s="102"/>
      <c r="C9" s="103"/>
      <c r="E9" s="106" t="s">
        <v>8</v>
      </c>
      <c r="F9" s="107"/>
      <c r="G9" s="108"/>
      <c r="I9" s="110" t="s">
        <v>9</v>
      </c>
      <c r="J9" s="111"/>
      <c r="K9" s="112"/>
    </row>
    <row r="10" spans="1:11" ht="24" customHeight="1">
      <c r="A10" s="70" t="s">
        <v>10</v>
      </c>
      <c r="B10" s="74" t="s">
        <v>11</v>
      </c>
      <c r="C10" s="75"/>
      <c r="E10" s="70" t="s">
        <v>12</v>
      </c>
      <c r="F10" s="74" t="s">
        <v>13</v>
      </c>
      <c r="G10" s="75"/>
      <c r="I10" s="70" t="s">
        <v>14</v>
      </c>
      <c r="J10" s="60" t="s">
        <v>15</v>
      </c>
      <c r="K10" s="61"/>
    </row>
    <row r="11" spans="1:11" ht="24" customHeight="1">
      <c r="A11" s="71"/>
      <c r="B11" s="76"/>
      <c r="C11" s="77"/>
      <c r="E11" s="71"/>
      <c r="F11" s="76"/>
      <c r="G11" s="77"/>
      <c r="I11" s="71"/>
      <c r="J11" s="60"/>
      <c r="K11" s="61"/>
    </row>
    <row r="12" spans="1:11" ht="24" customHeight="1">
      <c r="A12" s="71"/>
      <c r="B12" s="76"/>
      <c r="C12" s="77"/>
      <c r="E12" s="71"/>
      <c r="F12" s="76"/>
      <c r="G12" s="77"/>
      <c r="I12" s="71"/>
      <c r="J12" s="62"/>
      <c r="K12" s="63"/>
    </row>
    <row r="13" spans="1:11" ht="24" customHeight="1">
      <c r="A13" s="71" t="s">
        <v>16</v>
      </c>
      <c r="B13" s="76" t="s">
        <v>17</v>
      </c>
      <c r="C13" s="77"/>
      <c r="E13" s="71" t="s">
        <v>18</v>
      </c>
      <c r="F13" s="76" t="s">
        <v>19</v>
      </c>
      <c r="G13" s="77"/>
      <c r="I13" s="71" t="s">
        <v>20</v>
      </c>
      <c r="J13" s="64" t="s">
        <v>21</v>
      </c>
      <c r="K13" s="65"/>
    </row>
    <row r="14" spans="1:11" ht="24" customHeight="1">
      <c r="A14" s="71"/>
      <c r="B14" s="76"/>
      <c r="C14" s="77"/>
      <c r="E14" s="71"/>
      <c r="F14" s="76"/>
      <c r="G14" s="77"/>
      <c r="I14" s="71"/>
      <c r="J14" s="60"/>
      <c r="K14" s="61"/>
    </row>
    <row r="15" spans="1:11" ht="24" customHeight="1">
      <c r="A15" s="71"/>
      <c r="B15" s="76"/>
      <c r="C15" s="77"/>
      <c r="E15" s="71"/>
      <c r="F15" s="76"/>
      <c r="G15" s="77"/>
      <c r="I15" s="71"/>
      <c r="J15" s="62"/>
      <c r="K15" s="63"/>
    </row>
    <row r="16" spans="1:11" ht="24" customHeight="1">
      <c r="A16" s="71" t="s">
        <v>22</v>
      </c>
      <c r="B16" s="76" t="s">
        <v>23</v>
      </c>
      <c r="C16" s="77"/>
      <c r="E16" s="68" t="s">
        <v>24</v>
      </c>
      <c r="F16" s="76" t="s">
        <v>25</v>
      </c>
      <c r="G16" s="77"/>
      <c r="I16" s="72" t="s">
        <v>26</v>
      </c>
      <c r="J16" s="64" t="s">
        <v>27</v>
      </c>
      <c r="K16" s="65"/>
    </row>
    <row r="17" spans="1:11" ht="24" customHeight="1">
      <c r="A17" s="71"/>
      <c r="B17" s="76"/>
      <c r="C17" s="77"/>
      <c r="E17" s="68"/>
      <c r="F17" s="76"/>
      <c r="G17" s="77"/>
      <c r="I17" s="72"/>
      <c r="J17" s="60"/>
      <c r="K17" s="61"/>
    </row>
    <row r="18" spans="1:11" ht="32.1" customHeight="1" thickBot="1">
      <c r="A18" s="71"/>
      <c r="B18" s="76"/>
      <c r="C18" s="77"/>
      <c r="E18" s="69"/>
      <c r="F18" s="78"/>
      <c r="G18" s="79"/>
      <c r="I18" s="73"/>
      <c r="J18" s="66"/>
      <c r="K18" s="67"/>
    </row>
    <row r="19" spans="1:11" ht="24" customHeight="1">
      <c r="A19" s="104" t="s">
        <v>28</v>
      </c>
      <c r="B19" s="76" t="s">
        <v>29</v>
      </c>
      <c r="C19" s="77"/>
      <c r="I19" s="109"/>
      <c r="J19" s="109"/>
      <c r="K19" s="109"/>
    </row>
    <row r="20" spans="1:11" ht="24" customHeight="1">
      <c r="A20" s="104"/>
      <c r="B20" s="76"/>
      <c r="C20" s="77"/>
      <c r="I20" s="109"/>
      <c r="J20" s="109"/>
      <c r="K20" s="109"/>
    </row>
    <row r="21" spans="1:11" ht="24" customHeight="1" thickBot="1">
      <c r="A21" s="105"/>
      <c r="B21" s="78"/>
      <c r="C21" s="79"/>
    </row>
  </sheetData>
  <mergeCells count="31">
    <mergeCell ref="A6:K6"/>
    <mergeCell ref="A7:K7"/>
    <mergeCell ref="A9:C9"/>
    <mergeCell ref="A19:A21"/>
    <mergeCell ref="B19:C21"/>
    <mergeCell ref="B16:C18"/>
    <mergeCell ref="B10:C12"/>
    <mergeCell ref="B13:C15"/>
    <mergeCell ref="A16:A18"/>
    <mergeCell ref="A13:A15"/>
    <mergeCell ref="A10:A12"/>
    <mergeCell ref="E9:G9"/>
    <mergeCell ref="I19:K20"/>
    <mergeCell ref="I9:K9"/>
    <mergeCell ref="E10:E12"/>
    <mergeCell ref="E13:E15"/>
    <mergeCell ref="A5:K5"/>
    <mergeCell ref="A1:K1"/>
    <mergeCell ref="A2:K2"/>
    <mergeCell ref="A3:K3"/>
    <mergeCell ref="A4:K4"/>
    <mergeCell ref="J10:K12"/>
    <mergeCell ref="J13:K15"/>
    <mergeCell ref="J16:K18"/>
    <mergeCell ref="E16:E18"/>
    <mergeCell ref="I10:I12"/>
    <mergeCell ref="I13:I15"/>
    <mergeCell ref="I16:I18"/>
    <mergeCell ref="F10:G12"/>
    <mergeCell ref="F13:G15"/>
    <mergeCell ref="F16:G18"/>
  </mergeCells>
  <hyperlinks>
    <hyperlink ref="A7:D7" r:id="rId1" display="https://ciso.uw.edu/risk-mgmt/security-plan/ " xr:uid="{88CF649C-3E9F-49F6-BF4C-5A5173525ADA}"/>
    <hyperlink ref="A6:G6" r:id="rId2" display="https://ciso.uw.edu/site/files/Information_Security_Guideline.pdf" xr:uid="{AE5EC5D8-9852-4E96-8FBC-558321698642}"/>
    <hyperlink ref="A7:K7" r:id="rId3" location="content-security-plan-4" display="Security Plan on CISO Website" xr:uid="{8E5380C6-E4B6-AA4A-953F-EC9BB59776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2378-9FA8-7B4F-A954-DAB92E90A40D}">
  <dimension ref="A1:D41"/>
  <sheetViews>
    <sheetView showGridLines="0" zoomScaleNormal="100" workbookViewId="0">
      <selection activeCell="G5" sqref="G5"/>
    </sheetView>
  </sheetViews>
  <sheetFormatPr defaultColWidth="10.875" defaultRowHeight="15.95"/>
  <cols>
    <col min="1" max="1" width="19.875" style="1" customWidth="1"/>
    <col min="2" max="2" width="8.875" style="1" customWidth="1"/>
    <col min="3" max="3" width="11.375" style="1" hidden="1" customWidth="1"/>
    <col min="4" max="4" width="33.5" style="1" customWidth="1"/>
    <col min="5" max="16384" width="10.875" style="1"/>
  </cols>
  <sheetData>
    <row r="1" spans="1:4" s="2" customFormat="1" ht="26.1" customHeight="1">
      <c r="A1" s="113" t="s">
        <v>30</v>
      </c>
      <c r="B1" s="114"/>
      <c r="C1" s="114"/>
      <c r="D1" s="114"/>
    </row>
    <row r="2" spans="1:4" customFormat="1" ht="23.1" customHeight="1">
      <c r="A2" s="51" t="s">
        <v>31</v>
      </c>
      <c r="B2" s="124"/>
      <c r="C2" s="125"/>
      <c r="D2" s="126"/>
    </row>
    <row r="3" spans="1:4" ht="23.1" customHeight="1">
      <c r="A3" s="52" t="s">
        <v>32</v>
      </c>
      <c r="B3" s="115"/>
      <c r="C3" s="116"/>
      <c r="D3" s="117"/>
    </row>
    <row r="4" spans="1:4" ht="23.1" customHeight="1">
      <c r="A4" s="52" t="s">
        <v>33</v>
      </c>
      <c r="B4" s="115"/>
      <c r="C4" s="116"/>
      <c r="D4" s="117"/>
    </row>
    <row r="5" spans="1:4" ht="24" customHeight="1">
      <c r="A5" s="52" t="s">
        <v>34</v>
      </c>
      <c r="B5" s="115"/>
      <c r="C5" s="116"/>
      <c r="D5" s="117"/>
    </row>
    <row r="6" spans="1:4" ht="23.1" customHeight="1">
      <c r="A6" s="52" t="s">
        <v>35</v>
      </c>
      <c r="B6" s="115"/>
      <c r="C6" s="116"/>
      <c r="D6" s="117"/>
    </row>
    <row r="7" spans="1:4" ht="75.75" customHeight="1">
      <c r="A7" s="52" t="s">
        <v>36</v>
      </c>
      <c r="B7" s="118"/>
      <c r="C7" s="119"/>
      <c r="D7" s="120"/>
    </row>
    <row r="8" spans="1:4" ht="21.95" customHeight="1" thickBot="1">
      <c r="A8" s="53" t="s">
        <v>37</v>
      </c>
      <c r="B8" s="121"/>
      <c r="C8" s="122"/>
      <c r="D8" s="123"/>
    </row>
    <row r="9" spans="1:4" ht="15.75"/>
    <row r="10" spans="1:4" ht="15.75"/>
    <row r="11" spans="1:4" ht="29.1" customHeight="1">
      <c r="C11" s="31" t="s">
        <v>38</v>
      </c>
    </row>
    <row r="12" spans="1:4" ht="27" customHeight="1">
      <c r="C12" s="32">
        <v>0.67</v>
      </c>
    </row>
    <row r="13" spans="1:4" ht="33" customHeight="1">
      <c r="C13" s="32">
        <v>0.67</v>
      </c>
    </row>
    <row r="14" spans="1:4" ht="27" customHeight="1">
      <c r="C14" s="32">
        <v>0.67</v>
      </c>
    </row>
    <row r="15" spans="1:4" ht="27" customHeight="1">
      <c r="C15" s="32">
        <v>0.67</v>
      </c>
    </row>
    <row r="16" spans="1:4" ht="27" customHeight="1">
      <c r="C16" s="32">
        <v>0.67</v>
      </c>
    </row>
    <row r="17" spans="3:3" ht="36.950000000000003" customHeight="1">
      <c r="C17" s="32">
        <v>0.67</v>
      </c>
    </row>
    <row r="18" spans="3:3" ht="15.75"/>
    <row r="32" spans="3:3" ht="15.75"/>
    <row r="33" spans="1:2" ht="18.75" hidden="1">
      <c r="A33" s="25" t="s">
        <v>39</v>
      </c>
    </row>
    <row r="34" spans="1:2" ht="15.75" hidden="1">
      <c r="A34" s="33" t="s">
        <v>40</v>
      </c>
      <c r="B34" s="34" t="s">
        <v>41</v>
      </c>
    </row>
    <row r="35" spans="1:2" ht="15.75" hidden="1">
      <c r="A35" s="35" t="s">
        <v>42</v>
      </c>
      <c r="B35" s="28">
        <f>'Control Assessment'!H2</f>
        <v>0</v>
      </c>
    </row>
    <row r="36" spans="1:2" ht="31.5" hidden="1">
      <c r="A36" s="24" t="s">
        <v>43</v>
      </c>
      <c r="B36" s="26">
        <f>'Control Assessment'!H13</f>
        <v>0</v>
      </c>
    </row>
    <row r="37" spans="1:2" ht="15.75" hidden="1">
      <c r="A37" s="24" t="s">
        <v>44</v>
      </c>
      <c r="B37" s="26">
        <f>'Control Assessment'!H19</f>
        <v>0</v>
      </c>
    </row>
    <row r="38" spans="1:2" ht="15.75" hidden="1">
      <c r="A38" s="24" t="s">
        <v>45</v>
      </c>
      <c r="B38" s="26">
        <f>'Control Assessment'!H24</f>
        <v>0</v>
      </c>
    </row>
    <row r="39" spans="1:2" ht="15.75" hidden="1">
      <c r="A39" s="24" t="s">
        <v>46</v>
      </c>
      <c r="B39" s="26">
        <f>'Control Assessment'!H27</f>
        <v>0</v>
      </c>
    </row>
    <row r="40" spans="1:2" ht="31.5" hidden="1">
      <c r="A40" s="36" t="s">
        <v>47</v>
      </c>
      <c r="B40" s="27">
        <f>'Control Assessment'!H29</f>
        <v>0</v>
      </c>
    </row>
    <row r="41" spans="1:2" ht="15.75"/>
  </sheetData>
  <mergeCells count="8">
    <mergeCell ref="A1:D1"/>
    <mergeCell ref="B6:D6"/>
    <mergeCell ref="B7:D7"/>
    <mergeCell ref="B8:D8"/>
    <mergeCell ref="B2:D2"/>
    <mergeCell ref="B3:D3"/>
    <mergeCell ref="B4:D4"/>
    <mergeCell ref="B5:D5"/>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74BD-4C17-BE4A-BB70-71A5A7B0FEF9}">
  <dimension ref="A1:H34"/>
  <sheetViews>
    <sheetView showGridLines="0" tabSelected="1" zoomScaleNormal="100" workbookViewId="0">
      <pane ySplit="1" topLeftCell="A2" activePane="bottomLeft" state="frozen"/>
      <selection pane="bottomLeft" activeCell="E4" sqref="E4"/>
    </sheetView>
  </sheetViews>
  <sheetFormatPr defaultColWidth="10.875" defaultRowHeight="15" customHeight="1"/>
  <cols>
    <col min="1" max="1" width="39.625" style="20" customWidth="1"/>
    <col min="2" max="2" width="15.375" style="20" customWidth="1"/>
    <col min="3" max="3" width="15.875" style="20" customWidth="1"/>
    <col min="4" max="4" width="14.625" style="20" customWidth="1"/>
    <col min="5" max="5" width="35.375" style="20" customWidth="1"/>
    <col min="6" max="6" width="66.5" style="20" customWidth="1"/>
    <col min="7" max="7" width="3.125" style="20" customWidth="1"/>
    <col min="8" max="8" width="10.625" style="20" hidden="1" customWidth="1"/>
    <col min="9" max="16379" width="10.875" style="20"/>
    <col min="16380" max="16384" width="8" style="20" customWidth="1"/>
  </cols>
  <sheetData>
    <row r="1" spans="1:8" s="23" customFormat="1" ht="26.25" customHeight="1">
      <c r="A1" s="54" t="s">
        <v>48</v>
      </c>
      <c r="B1" s="55" t="s">
        <v>49</v>
      </c>
      <c r="C1" s="56" t="s">
        <v>50</v>
      </c>
      <c r="D1" s="57" t="s">
        <v>9</v>
      </c>
      <c r="E1" s="58" t="s">
        <v>51</v>
      </c>
      <c r="F1" s="59" t="s">
        <v>52</v>
      </c>
      <c r="H1" s="30" t="s">
        <v>53</v>
      </c>
    </row>
    <row r="2" spans="1:8" ht="23.1" customHeight="1">
      <c r="A2" s="130" t="s">
        <v>54</v>
      </c>
      <c r="B2" s="131"/>
      <c r="C2" s="131"/>
      <c r="D2" s="131"/>
      <c r="E2" s="131"/>
      <c r="F2" s="132"/>
      <c r="H2" s="37">
        <f>(SUM(H3:H12)/30)</f>
        <v>0</v>
      </c>
    </row>
    <row r="3" spans="1:8" ht="63">
      <c r="A3" s="48" t="s">
        <v>55</v>
      </c>
      <c r="B3" s="38" t="s">
        <v>28</v>
      </c>
      <c r="C3" s="38" t="s">
        <v>24</v>
      </c>
      <c r="D3" s="39" t="s">
        <v>20</v>
      </c>
      <c r="E3" s="39"/>
      <c r="F3" s="42" t="s">
        <v>56</v>
      </c>
      <c r="H3" s="29">
        <f>VLOOKUP(B3,Values!$A$2:$B$5,2,0)</f>
        <v>0</v>
      </c>
    </row>
    <row r="4" spans="1:8" ht="78.75">
      <c r="A4" s="43" t="s">
        <v>57</v>
      </c>
      <c r="B4" s="38" t="s">
        <v>28</v>
      </c>
      <c r="C4" s="38" t="s">
        <v>24</v>
      </c>
      <c r="D4" s="39" t="s">
        <v>20</v>
      </c>
      <c r="E4" s="39"/>
      <c r="F4" s="42" t="s">
        <v>58</v>
      </c>
      <c r="H4" s="29">
        <f>VLOOKUP(B4,Values!$A$2:$B$5,2,0)</f>
        <v>0</v>
      </c>
    </row>
    <row r="5" spans="1:8" ht="94.5">
      <c r="A5" s="43" t="s">
        <v>59</v>
      </c>
      <c r="B5" s="38" t="s">
        <v>28</v>
      </c>
      <c r="C5" s="38" t="s">
        <v>24</v>
      </c>
      <c r="D5" s="39" t="s">
        <v>20</v>
      </c>
      <c r="E5" s="39"/>
      <c r="F5" s="42" t="s">
        <v>60</v>
      </c>
      <c r="H5" s="29">
        <f>VLOOKUP(B5,Values!$A$2:$B$5,2,0)</f>
        <v>0</v>
      </c>
    </row>
    <row r="6" spans="1:8" ht="110.25">
      <c r="A6" s="43" t="s">
        <v>61</v>
      </c>
      <c r="B6" s="38" t="s">
        <v>28</v>
      </c>
      <c r="C6" s="38" t="s">
        <v>24</v>
      </c>
      <c r="D6" s="39" t="s">
        <v>20</v>
      </c>
      <c r="E6" s="39"/>
      <c r="F6" s="42" t="s">
        <v>62</v>
      </c>
      <c r="H6" s="29">
        <f>VLOOKUP(B6,Values!$A$2:$B$5,2,0)</f>
        <v>0</v>
      </c>
    </row>
    <row r="7" spans="1:8" ht="63">
      <c r="A7" s="43" t="s">
        <v>63</v>
      </c>
      <c r="B7" s="40" t="s">
        <v>28</v>
      </c>
      <c r="C7" s="40" t="s">
        <v>24</v>
      </c>
      <c r="D7" s="41" t="s">
        <v>20</v>
      </c>
      <c r="E7" s="41"/>
      <c r="F7" s="42" t="s">
        <v>64</v>
      </c>
      <c r="H7" s="29">
        <f>VLOOKUP(B7,Values!$A$2:$B$5,2,0)</f>
        <v>0</v>
      </c>
    </row>
    <row r="8" spans="1:8" ht="31.5">
      <c r="A8" s="43" t="s">
        <v>65</v>
      </c>
      <c r="B8" s="40" t="s">
        <v>28</v>
      </c>
      <c r="C8" s="40" t="s">
        <v>24</v>
      </c>
      <c r="D8" s="41" t="s">
        <v>20</v>
      </c>
      <c r="E8" s="41"/>
      <c r="F8" s="42" t="s">
        <v>66</v>
      </c>
      <c r="H8" s="29">
        <f>VLOOKUP(B8,Values!$A$2:$B$5,2,0)</f>
        <v>0</v>
      </c>
    </row>
    <row r="9" spans="1:8" ht="63">
      <c r="A9" s="43" t="s">
        <v>67</v>
      </c>
      <c r="B9" s="40" t="s">
        <v>28</v>
      </c>
      <c r="C9" s="40" t="s">
        <v>24</v>
      </c>
      <c r="D9" s="41" t="s">
        <v>20</v>
      </c>
      <c r="E9" s="41"/>
      <c r="F9" s="42" t="s">
        <v>68</v>
      </c>
      <c r="H9" s="29">
        <f>VLOOKUP(B9,Values!$A$2:$B$5,2,0)</f>
        <v>0</v>
      </c>
    </row>
    <row r="10" spans="1:8" ht="15.75">
      <c r="A10" s="43" t="s">
        <v>69</v>
      </c>
      <c r="B10" s="40" t="s">
        <v>28</v>
      </c>
      <c r="C10" s="40" t="s">
        <v>24</v>
      </c>
      <c r="D10" s="41" t="s">
        <v>20</v>
      </c>
      <c r="E10" s="41"/>
      <c r="F10" s="44"/>
      <c r="H10" s="29">
        <f>VLOOKUP(B10,Values!$A$2:$B$5,2,0)</f>
        <v>0</v>
      </c>
    </row>
    <row r="11" spans="1:8" ht="47.25">
      <c r="A11" s="43" t="s">
        <v>70</v>
      </c>
      <c r="B11" s="40" t="s">
        <v>28</v>
      </c>
      <c r="C11" s="40" t="s">
        <v>24</v>
      </c>
      <c r="D11" s="41" t="s">
        <v>20</v>
      </c>
      <c r="E11" s="41"/>
      <c r="F11" s="42" t="s">
        <v>71</v>
      </c>
      <c r="H11" s="29">
        <f>VLOOKUP(B11,Values!$A$2:$B$5,2,0)</f>
        <v>0</v>
      </c>
    </row>
    <row r="12" spans="1:8" ht="31.5">
      <c r="A12" s="43" t="s">
        <v>72</v>
      </c>
      <c r="B12" s="40" t="s">
        <v>28</v>
      </c>
      <c r="C12" s="40" t="s">
        <v>24</v>
      </c>
      <c r="D12" s="41" t="s">
        <v>20</v>
      </c>
      <c r="E12" s="41"/>
      <c r="F12" s="42" t="s">
        <v>73</v>
      </c>
      <c r="H12" s="29">
        <f>VLOOKUP(B12,Values!$A$2:$B$5,2,0)</f>
        <v>0</v>
      </c>
    </row>
    <row r="13" spans="1:8" ht="23.1" customHeight="1">
      <c r="A13" s="127" t="s">
        <v>74</v>
      </c>
      <c r="B13" s="128"/>
      <c r="C13" s="128"/>
      <c r="D13" s="128"/>
      <c r="E13" s="128"/>
      <c r="F13" s="129"/>
      <c r="H13" s="37">
        <f>(SUM(H14:H18)/15)</f>
        <v>0</v>
      </c>
    </row>
    <row r="14" spans="1:8" ht="15.75">
      <c r="A14" s="49" t="s">
        <v>75</v>
      </c>
      <c r="B14" s="40" t="s">
        <v>28</v>
      </c>
      <c r="C14" s="40" t="s">
        <v>24</v>
      </c>
      <c r="D14" s="41" t="s">
        <v>20</v>
      </c>
      <c r="E14" s="41"/>
      <c r="F14" s="44" t="s">
        <v>76</v>
      </c>
      <c r="H14" s="29">
        <f>VLOOKUP(B14,Values!$A$2:$B$5,2,0)</f>
        <v>0</v>
      </c>
    </row>
    <row r="15" spans="1:8" ht="47.25">
      <c r="A15" s="49" t="s">
        <v>77</v>
      </c>
      <c r="B15" s="40" t="s">
        <v>28</v>
      </c>
      <c r="C15" s="40" t="s">
        <v>24</v>
      </c>
      <c r="D15" s="41" t="s">
        <v>20</v>
      </c>
      <c r="E15" s="41"/>
      <c r="F15" s="42" t="s">
        <v>78</v>
      </c>
      <c r="H15" s="29">
        <f>VLOOKUP(B15,Values!$A$2:$B$5,2,0)</f>
        <v>0</v>
      </c>
    </row>
    <row r="16" spans="1:8" ht="47.25">
      <c r="A16" s="49" t="s">
        <v>79</v>
      </c>
      <c r="B16" s="40" t="s">
        <v>28</v>
      </c>
      <c r="C16" s="40" t="s">
        <v>24</v>
      </c>
      <c r="D16" s="41" t="s">
        <v>20</v>
      </c>
      <c r="E16" s="41"/>
      <c r="F16" s="42" t="s">
        <v>80</v>
      </c>
      <c r="H16" s="29">
        <f>VLOOKUP(B16,Values!$A$2:$B$5,2,0)</f>
        <v>0</v>
      </c>
    </row>
    <row r="17" spans="1:8" ht="78.75">
      <c r="A17" s="49" t="s">
        <v>81</v>
      </c>
      <c r="B17" s="40" t="s">
        <v>28</v>
      </c>
      <c r="C17" s="40" t="s">
        <v>24</v>
      </c>
      <c r="D17" s="41" t="s">
        <v>20</v>
      </c>
      <c r="E17" s="41"/>
      <c r="F17" s="42" t="s">
        <v>82</v>
      </c>
      <c r="H17" s="29">
        <f>VLOOKUP(B17,Values!$A$2:$B$5,2,0)</f>
        <v>0</v>
      </c>
    </row>
    <row r="18" spans="1:8" ht="31.5">
      <c r="A18" s="49" t="s">
        <v>83</v>
      </c>
      <c r="B18" s="40" t="s">
        <v>28</v>
      </c>
      <c r="C18" s="40" t="s">
        <v>24</v>
      </c>
      <c r="D18" s="41" t="s">
        <v>20</v>
      </c>
      <c r="E18" s="41"/>
      <c r="F18" s="42" t="s">
        <v>84</v>
      </c>
      <c r="H18" s="29">
        <f>VLOOKUP(B18,Values!$A$2:$B$5,2,0)</f>
        <v>0</v>
      </c>
    </row>
    <row r="19" spans="1:8" ht="23.1" customHeight="1">
      <c r="A19" s="127" t="s">
        <v>85</v>
      </c>
      <c r="B19" s="128"/>
      <c r="C19" s="128"/>
      <c r="D19" s="128"/>
      <c r="E19" s="128"/>
      <c r="F19" s="129"/>
      <c r="H19" s="37">
        <f>(SUM(H20:H23)/12)</f>
        <v>0</v>
      </c>
    </row>
    <row r="20" spans="1:8" ht="15.75">
      <c r="A20" s="49" t="s">
        <v>86</v>
      </c>
      <c r="B20" s="40" t="s">
        <v>28</v>
      </c>
      <c r="C20" s="40" t="s">
        <v>24</v>
      </c>
      <c r="D20" s="41" t="s">
        <v>20</v>
      </c>
      <c r="E20" s="41"/>
      <c r="F20" s="44"/>
      <c r="H20" s="29">
        <f>VLOOKUP(B20,Values!$A$2:$B$5,2,0)</f>
        <v>0</v>
      </c>
    </row>
    <row r="21" spans="1:8" ht="78.75">
      <c r="A21" s="49" t="s">
        <v>87</v>
      </c>
      <c r="B21" s="40" t="s">
        <v>28</v>
      </c>
      <c r="C21" s="40" t="s">
        <v>24</v>
      </c>
      <c r="D21" s="41" t="s">
        <v>20</v>
      </c>
      <c r="E21" s="41"/>
      <c r="F21" s="42" t="s">
        <v>88</v>
      </c>
      <c r="H21" s="29">
        <f>VLOOKUP(B21,Values!$A$2:$B$5,2,0)</f>
        <v>0</v>
      </c>
    </row>
    <row r="22" spans="1:8" ht="78.75">
      <c r="A22" s="49" t="s">
        <v>89</v>
      </c>
      <c r="B22" s="40" t="s">
        <v>28</v>
      </c>
      <c r="C22" s="40" t="s">
        <v>24</v>
      </c>
      <c r="D22" s="41" t="s">
        <v>20</v>
      </c>
      <c r="E22" s="41"/>
      <c r="F22" s="42" t="s">
        <v>90</v>
      </c>
      <c r="H22" s="29">
        <f>VLOOKUP(B22,Values!$A$2:$B$5,2,0)</f>
        <v>0</v>
      </c>
    </row>
    <row r="23" spans="1:8" ht="63">
      <c r="A23" s="49" t="s">
        <v>91</v>
      </c>
      <c r="B23" s="40" t="s">
        <v>28</v>
      </c>
      <c r="C23" s="40" t="s">
        <v>24</v>
      </c>
      <c r="D23" s="41" t="s">
        <v>20</v>
      </c>
      <c r="E23" s="41"/>
      <c r="F23" s="42" t="s">
        <v>92</v>
      </c>
      <c r="H23" s="29">
        <f>VLOOKUP(B23,Values!$A$2:$B$5,2,0)</f>
        <v>0</v>
      </c>
    </row>
    <row r="24" spans="1:8" ht="23.1" customHeight="1">
      <c r="A24" s="127" t="s">
        <v>93</v>
      </c>
      <c r="B24" s="128"/>
      <c r="C24" s="128"/>
      <c r="D24" s="128"/>
      <c r="E24" s="128"/>
      <c r="F24" s="129"/>
      <c r="H24" s="37">
        <f>(SUM(H25:H26)/6)</f>
        <v>0</v>
      </c>
    </row>
    <row r="25" spans="1:8" ht="78.75">
      <c r="A25" s="49" t="s">
        <v>94</v>
      </c>
      <c r="B25" s="40" t="s">
        <v>28</v>
      </c>
      <c r="C25" s="40" t="s">
        <v>24</v>
      </c>
      <c r="D25" s="41" t="s">
        <v>20</v>
      </c>
      <c r="E25" s="41"/>
      <c r="F25" s="42" t="s">
        <v>95</v>
      </c>
      <c r="H25" s="29">
        <f>VLOOKUP(B25,Values!$A$2:$B$5,2,0)</f>
        <v>0</v>
      </c>
    </row>
    <row r="26" spans="1:8" ht="78.75">
      <c r="A26" s="49" t="s">
        <v>96</v>
      </c>
      <c r="B26" s="40" t="s">
        <v>28</v>
      </c>
      <c r="C26" s="40" t="s">
        <v>24</v>
      </c>
      <c r="D26" s="41" t="s">
        <v>20</v>
      </c>
      <c r="E26" s="41"/>
      <c r="F26" s="42" t="s">
        <v>97</v>
      </c>
      <c r="H26" s="29">
        <f>VLOOKUP(B26,Values!$A$2:$B$5,2,0)</f>
        <v>0</v>
      </c>
    </row>
    <row r="27" spans="1:8" ht="23.1" customHeight="1">
      <c r="A27" s="127" t="s">
        <v>98</v>
      </c>
      <c r="B27" s="128"/>
      <c r="C27" s="128"/>
      <c r="D27" s="128"/>
      <c r="E27" s="128"/>
      <c r="F27" s="129"/>
      <c r="H27" s="37">
        <f>H28/3</f>
        <v>0</v>
      </c>
    </row>
    <row r="28" spans="1:8" ht="94.5">
      <c r="A28" s="49" t="s">
        <v>99</v>
      </c>
      <c r="B28" s="40" t="s">
        <v>28</v>
      </c>
      <c r="C28" s="40" t="s">
        <v>24</v>
      </c>
      <c r="D28" s="41" t="s">
        <v>20</v>
      </c>
      <c r="E28" s="41"/>
      <c r="F28" s="42" t="s">
        <v>100</v>
      </c>
      <c r="H28" s="29">
        <f>VLOOKUP(B28,Values!$A$2:$B$5,2,0)</f>
        <v>0</v>
      </c>
    </row>
    <row r="29" spans="1:8" ht="23.1" customHeight="1">
      <c r="A29" s="127" t="s">
        <v>101</v>
      </c>
      <c r="B29" s="128"/>
      <c r="C29" s="128"/>
      <c r="D29" s="128"/>
      <c r="E29" s="128"/>
      <c r="F29" s="129"/>
      <c r="H29" s="37">
        <f>(SUM(H30:H31)/6)</f>
        <v>0</v>
      </c>
    </row>
    <row r="30" spans="1:8" ht="31.5">
      <c r="A30" s="49" t="s">
        <v>102</v>
      </c>
      <c r="B30" s="40" t="s">
        <v>28</v>
      </c>
      <c r="C30" s="40" t="s">
        <v>24</v>
      </c>
      <c r="D30" s="41" t="s">
        <v>20</v>
      </c>
      <c r="E30" s="41"/>
      <c r="F30" s="44" t="s">
        <v>103</v>
      </c>
      <c r="H30" s="29">
        <f>VLOOKUP(B30,Values!$A$2:$B$5,2,0)</f>
        <v>0</v>
      </c>
    </row>
    <row r="31" spans="1:8" ht="47.25">
      <c r="A31" s="50" t="s">
        <v>104</v>
      </c>
      <c r="B31" s="45" t="s">
        <v>28</v>
      </c>
      <c r="C31" s="45" t="s">
        <v>24</v>
      </c>
      <c r="D31" s="46" t="s">
        <v>20</v>
      </c>
      <c r="E31" s="46"/>
      <c r="F31" s="47" t="s">
        <v>105</v>
      </c>
      <c r="H31" s="29">
        <f>VLOOKUP(B31,Values!$A$2:$B$5,2,0)</f>
        <v>0</v>
      </c>
    </row>
    <row r="34" spans="1:1" ht="15" customHeight="1">
      <c r="A34" s="19"/>
    </row>
  </sheetData>
  <dataConsolidate function="var">
    <dataRefs count="1">
      <dataRef ref="A1:B4" sheet="Values"/>
    </dataRefs>
  </dataConsolidate>
  <mergeCells count="6">
    <mergeCell ref="A29:F29"/>
    <mergeCell ref="A2:F2"/>
    <mergeCell ref="A13:F13"/>
    <mergeCell ref="A19:F19"/>
    <mergeCell ref="A24:F24"/>
    <mergeCell ref="A27:F27"/>
  </mergeCells>
  <conditionalFormatting sqref="B3:B12">
    <cfRule type="cellIs" dxfId="2" priority="3" operator="equal">
      <formula>"Not Performed"</formula>
    </cfRule>
  </conditionalFormatting>
  <conditionalFormatting sqref="B14:B18 B20:B23 B25:B26 B28 B30:B31">
    <cfRule type="cellIs" dxfId="1" priority="2" operator="equal">
      <formula>"Not Performed"</formula>
    </cfRule>
  </conditionalFormatting>
  <conditionalFormatting sqref="C3:C12 C14:C18 C20:C23 C25:C26 C28 C30:C31">
    <cfRule type="cellIs" dxfId="0" priority="1" operator="equal">
      <formula>"Unsatisfactory"</formula>
    </cfRule>
  </conditionalFormatting>
  <pageMargins left="0.7" right="0.7" top="0.75" bottom="0.75" header="0.3" footer="0.3"/>
  <ignoredErrors>
    <ignoredError sqref="H13 H19 H24 H27 H29" formula="1"/>
  </ignoredErrors>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823526A8-09EB-4BCD-97EE-C40ECD6207E7}">
          <x14:formula1>
            <xm:f>Values!$A$2:$A$5</xm:f>
          </x14:formula1>
          <xm:sqref>B28 B3:B12 B14:B18 B20:B23 B25:B26 B30:B31</xm:sqref>
        </x14:dataValidation>
        <x14:dataValidation type="list" allowBlank="1" showInputMessage="1" showErrorMessage="1" xr:uid="{20011F7F-6EC5-4E19-B8C5-72D4873381CC}">
          <x14:formula1>
            <xm:f>Values!$D$2:$D$4</xm:f>
          </x14:formula1>
          <xm:sqref>D3:D12 D30:D31 D28 D25:D26 D20:D23 D14:D18</xm:sqref>
        </x14:dataValidation>
        <x14:dataValidation type="list" allowBlank="1" showInputMessage="1" showErrorMessage="1" xr:uid="{179FE61B-7CA5-4D78-B9E7-94B3E034D32C}">
          <x14:formula1>
            <xm:f>Values!$C$17:$C$19</xm:f>
          </x14:formula1>
          <xm:sqref>C28 C3:C12 C14:C18 C20:C23 C25:C26 C30:C31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06521-E828-964D-B308-F07745E3D951}">
  <dimension ref="A1:D26"/>
  <sheetViews>
    <sheetView workbookViewId="0">
      <selection activeCell="C27" sqref="C27"/>
    </sheetView>
  </sheetViews>
  <sheetFormatPr defaultColWidth="11" defaultRowHeight="15.95"/>
  <cols>
    <col min="1" max="1" width="13.375" bestFit="1" customWidth="1"/>
    <col min="3" max="3" width="14.125" customWidth="1"/>
    <col min="4" max="4" width="16.125" bestFit="1" customWidth="1"/>
  </cols>
  <sheetData>
    <row r="1" spans="1:4">
      <c r="A1" s="6" t="s">
        <v>106</v>
      </c>
      <c r="B1" s="7" t="s">
        <v>107</v>
      </c>
      <c r="D1" s="8" t="s">
        <v>9</v>
      </c>
    </row>
    <row r="2" spans="1:4">
      <c r="A2" s="3" t="s">
        <v>10</v>
      </c>
      <c r="B2" s="4">
        <v>3</v>
      </c>
      <c r="D2" s="9" t="s">
        <v>14</v>
      </c>
    </row>
    <row r="3" spans="1:4">
      <c r="A3" s="3" t="s">
        <v>16</v>
      </c>
      <c r="B3" s="4">
        <v>2</v>
      </c>
      <c r="D3" s="9" t="s">
        <v>20</v>
      </c>
    </row>
    <row r="4" spans="1:4">
      <c r="A4" s="3" t="s">
        <v>22</v>
      </c>
      <c r="B4" s="4">
        <v>1</v>
      </c>
      <c r="D4" s="10" t="s">
        <v>26</v>
      </c>
    </row>
    <row r="5" spans="1:4">
      <c r="A5" s="13" t="s">
        <v>28</v>
      </c>
      <c r="B5" s="5">
        <v>0</v>
      </c>
    </row>
    <row r="7" spans="1:4">
      <c r="A7" s="8" t="s">
        <v>108</v>
      </c>
      <c r="C7" s="8" t="s">
        <v>109</v>
      </c>
    </row>
    <row r="8" spans="1:4">
      <c r="A8" s="9">
        <v>0</v>
      </c>
      <c r="C8" s="11" t="s">
        <v>110</v>
      </c>
    </row>
    <row r="9" spans="1:4">
      <c r="A9" s="9">
        <v>10</v>
      </c>
      <c r="C9" s="11" t="s">
        <v>111</v>
      </c>
    </row>
    <row r="10" spans="1:4">
      <c r="A10" s="9">
        <v>20</v>
      </c>
      <c r="C10" s="11" t="s">
        <v>44</v>
      </c>
    </row>
    <row r="11" spans="1:4">
      <c r="A11" s="9">
        <v>30</v>
      </c>
      <c r="C11" s="11" t="s">
        <v>45</v>
      </c>
    </row>
    <row r="12" spans="1:4">
      <c r="A12" s="9">
        <v>40</v>
      </c>
      <c r="C12" s="11" t="s">
        <v>112</v>
      </c>
    </row>
    <row r="13" spans="1:4">
      <c r="A13" s="9">
        <v>50</v>
      </c>
      <c r="C13" s="12" t="s">
        <v>113</v>
      </c>
    </row>
    <row r="14" spans="1:4">
      <c r="A14" s="9">
        <v>60</v>
      </c>
    </row>
    <row r="15" spans="1:4">
      <c r="A15" s="9">
        <v>70</v>
      </c>
    </row>
    <row r="16" spans="1:4">
      <c r="A16" s="9">
        <v>80</v>
      </c>
      <c r="C16" s="14" t="s">
        <v>50</v>
      </c>
      <c r="D16" s="7" t="s">
        <v>107</v>
      </c>
    </row>
    <row r="17" spans="1:4">
      <c r="A17" s="9">
        <v>90</v>
      </c>
      <c r="C17" s="15" t="s">
        <v>12</v>
      </c>
      <c r="D17" s="4">
        <v>2</v>
      </c>
    </row>
    <row r="18" spans="1:4">
      <c r="A18" s="10">
        <v>100</v>
      </c>
      <c r="C18" s="15" t="s">
        <v>18</v>
      </c>
      <c r="D18" s="4">
        <v>1</v>
      </c>
    </row>
    <row r="19" spans="1:4">
      <c r="C19" s="16" t="s">
        <v>24</v>
      </c>
      <c r="D19" s="5">
        <v>0</v>
      </c>
    </row>
    <row r="20" spans="1:4">
      <c r="A20" s="8" t="s">
        <v>114</v>
      </c>
      <c r="B20" s="8" t="s">
        <v>38</v>
      </c>
      <c r="D20" s="1"/>
    </row>
    <row r="21" spans="1:4">
      <c r="A21" s="17" t="e">
        <f>'Control Assessment'!#REF!</f>
        <v>#REF!</v>
      </c>
      <c r="B21" s="17">
        <f>(20/30)*100</f>
        <v>66.666666666666657</v>
      </c>
    </row>
    <row r="22" spans="1:4">
      <c r="A22" s="17" t="e">
        <f>'Control Assessment'!#REF!</f>
        <v>#REF!</v>
      </c>
      <c r="B22" s="17">
        <f>(10/15)*100</f>
        <v>66.666666666666657</v>
      </c>
    </row>
    <row r="23" spans="1:4">
      <c r="A23" s="17" t="e">
        <f>'Control Assessment'!#REF!</f>
        <v>#REF!</v>
      </c>
      <c r="B23" s="17">
        <f>(8/12)*100</f>
        <v>66.666666666666657</v>
      </c>
    </row>
    <row r="24" spans="1:4">
      <c r="A24" s="17" t="e">
        <f>'Control Assessment'!#REF!</f>
        <v>#REF!</v>
      </c>
      <c r="B24" s="17">
        <f>(4/6)*100</f>
        <v>66.666666666666657</v>
      </c>
    </row>
    <row r="25" spans="1:4">
      <c r="A25" s="17" t="e">
        <f>'Control Assessment'!#REF!</f>
        <v>#REF!</v>
      </c>
      <c r="B25" s="17">
        <f>(2/3)*100</f>
        <v>66.666666666666657</v>
      </c>
    </row>
    <row r="26" spans="1:4">
      <c r="A26" s="18" t="e">
        <f>'Control Assessment'!#REF!</f>
        <v>#REF!</v>
      </c>
      <c r="B26" s="18">
        <f>(4/6)*100</f>
        <v>66.666666666666657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58A15FF0C6EE41ADA8F5232063D674" ma:contentTypeVersion="6" ma:contentTypeDescription="Create a new document." ma:contentTypeScope="" ma:versionID="6c7717f3887bcca21966847c72c213fe">
  <xsd:schema xmlns:xsd="http://www.w3.org/2001/XMLSchema" xmlns:xs="http://www.w3.org/2001/XMLSchema" xmlns:p="http://schemas.microsoft.com/office/2006/metadata/properties" xmlns:ns2="2546c407-0820-4656-b9ef-4f043271a9ca" xmlns:ns3="e1f13809-1c5f-46ac-835e-7e0792aa4b2c" targetNamespace="http://schemas.microsoft.com/office/2006/metadata/properties" ma:root="true" ma:fieldsID="b1227adf1aba01c6b2a93c4a1e5a80b2" ns2:_="" ns3:_="">
    <xsd:import namespace="2546c407-0820-4656-b9ef-4f043271a9ca"/>
    <xsd:import namespace="e1f13809-1c5f-46ac-835e-7e0792aa4b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6c407-0820-4656-b9ef-4f043271a9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f13809-1c5f-46ac-835e-7e0792aa4b2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A2C4C4-6CE7-4CC0-A3F2-A8DCA1380782}"/>
</file>

<file path=customXml/itemProps2.xml><?xml version="1.0" encoding="utf-8"?>
<ds:datastoreItem xmlns:ds="http://schemas.openxmlformats.org/officeDocument/2006/customXml" ds:itemID="{B6295226-22CE-46DE-B572-6C1BF291647E}"/>
</file>

<file path=customXml/itemProps3.xml><?xml version="1.0" encoding="utf-8"?>
<ds:datastoreItem xmlns:ds="http://schemas.openxmlformats.org/officeDocument/2006/customXml" ds:itemID="{DCCD9483-AF12-4530-B2AC-90D17EB2A1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Braden Vinroe</dc:creator>
  <cp:keywords/>
  <dc:description/>
  <cp:lastModifiedBy/>
  <cp:revision/>
  <dcterms:created xsi:type="dcterms:W3CDTF">2021-11-25T01:44:52Z</dcterms:created>
  <dcterms:modified xsi:type="dcterms:W3CDTF">2022-04-01T17:55:41Z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0x0101006458A15FF0C6EE41ADA8F5232063D674</vt:lpwstr>
  </property>
</Properties>
</file>